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-SERVER\Brobuild\WebSites_G-to-L\G Doc - Colour Connection\res\content\data-dashboard\dec-2017\"/>
    </mc:Choice>
  </mc:AlternateContent>
  <bookViews>
    <workbookView xWindow="0" yWindow="0" windowWidth="28800" windowHeight="12210" activeTab="2" xr2:uid="{00000000-000D-0000-FFFF-FFFF00000000}"/>
  </bookViews>
  <sheets>
    <sheet name="Choice+ Patient Data" sheetId="1" r:id="rId1"/>
    <sheet name="Patient Experience Feedback" sheetId="2" r:id="rId2"/>
    <sheet name="PNSI Patient Feedback" sheetId="3" r:id="rId3"/>
  </sheets>
  <calcPr calcId="171027"/>
</workbook>
</file>

<file path=xl/calcChain.xml><?xml version="1.0" encoding="utf-8"?>
<calcChain xmlns="http://schemas.openxmlformats.org/spreadsheetml/2006/main">
  <c r="N5" i="3" l="1"/>
  <c r="N18" i="3"/>
  <c r="L23" i="3"/>
  <c r="M22" i="3" s="1"/>
  <c r="J23" i="3"/>
  <c r="H23" i="3"/>
  <c r="I20" i="3" s="1"/>
  <c r="F23" i="3"/>
  <c r="D23" i="3"/>
  <c r="E22" i="3" s="1"/>
  <c r="N22" i="3"/>
  <c r="G22" i="3"/>
  <c r="N21" i="3"/>
  <c r="M21" i="3"/>
  <c r="N20" i="3"/>
  <c r="M20" i="3"/>
  <c r="K20" i="3"/>
  <c r="G20" i="3"/>
  <c r="N19" i="3"/>
  <c r="K19" i="3"/>
  <c r="G19" i="3"/>
  <c r="G18" i="3"/>
  <c r="L16" i="3"/>
  <c r="M13" i="3" s="1"/>
  <c r="J16" i="3"/>
  <c r="K15" i="3" s="1"/>
  <c r="H16" i="3"/>
  <c r="I14" i="3" s="1"/>
  <c r="F16" i="3"/>
  <c r="G13" i="3" s="1"/>
  <c r="D16" i="3"/>
  <c r="N15" i="3"/>
  <c r="E15" i="3"/>
  <c r="N14" i="3"/>
  <c r="M14" i="3"/>
  <c r="E14" i="3"/>
  <c r="N13" i="3"/>
  <c r="E13" i="3"/>
  <c r="N12" i="3"/>
  <c r="E12" i="3"/>
  <c r="J10" i="3"/>
  <c r="K9" i="3" s="1"/>
  <c r="H10" i="3"/>
  <c r="I5" i="3" s="1"/>
  <c r="F10" i="3"/>
  <c r="G5" i="3" s="1"/>
  <c r="D10" i="3"/>
  <c r="E9" i="3" s="1"/>
  <c r="N9" i="3"/>
  <c r="N8" i="3"/>
  <c r="G8" i="3"/>
  <c r="E8" i="3"/>
  <c r="N7" i="3"/>
  <c r="N6" i="3"/>
  <c r="N10" i="3" s="1"/>
  <c r="G6" i="3"/>
  <c r="E6" i="3"/>
  <c r="F24" i="3" l="1"/>
  <c r="I8" i="3"/>
  <c r="M12" i="3"/>
  <c r="G7" i="3"/>
  <c r="G9" i="3"/>
  <c r="M15" i="3"/>
  <c r="E19" i="3"/>
  <c r="G21" i="3"/>
  <c r="I6" i="3"/>
  <c r="K8" i="3"/>
  <c r="I7" i="3"/>
  <c r="K6" i="3"/>
  <c r="N23" i="3"/>
  <c r="O19" i="3" s="1"/>
  <c r="I9" i="3"/>
  <c r="N16" i="3"/>
  <c r="O13" i="3" s="1"/>
  <c r="E20" i="3"/>
  <c r="E21" i="3"/>
  <c r="L24" i="3"/>
  <c r="G12" i="3"/>
  <c r="K13" i="3"/>
  <c r="K14" i="3"/>
  <c r="M19" i="3"/>
  <c r="J24" i="3"/>
  <c r="I12" i="3"/>
  <c r="O22" i="3"/>
  <c r="K12" i="3"/>
  <c r="I13" i="3"/>
  <c r="I19" i="3"/>
  <c r="O20" i="3"/>
  <c r="O21" i="3"/>
  <c r="D24" i="3"/>
  <c r="I18" i="3"/>
  <c r="O18" i="3"/>
  <c r="I22" i="3"/>
  <c r="K18" i="3"/>
  <c r="I21" i="3"/>
  <c r="K22" i="3"/>
  <c r="H24" i="3"/>
  <c r="E18" i="3"/>
  <c r="M18" i="3"/>
  <c r="K21" i="3"/>
  <c r="G15" i="3"/>
  <c r="G14" i="3"/>
  <c r="I15" i="3"/>
  <c r="O7" i="3"/>
  <c r="O9" i="3"/>
  <c r="O5" i="3"/>
  <c r="O6" i="3"/>
  <c r="O8" i="3"/>
  <c r="K5" i="3"/>
  <c r="K7" i="3"/>
  <c r="E5" i="3"/>
  <c r="E7" i="3"/>
  <c r="N24" i="3" l="1"/>
  <c r="O15" i="3"/>
  <c r="O12" i="3"/>
  <c r="O14" i="3"/>
  <c r="H29" i="2" l="1"/>
  <c r="G29" i="2"/>
  <c r="F29" i="2"/>
  <c r="E29" i="2"/>
  <c r="D29" i="2"/>
  <c r="C29" i="2"/>
  <c r="H38" i="2" l="1"/>
  <c r="G38" i="2"/>
  <c r="F38" i="2"/>
  <c r="E38" i="2"/>
  <c r="D38" i="2"/>
  <c r="C38" i="2"/>
  <c r="I37" i="2"/>
  <c r="I36" i="2"/>
  <c r="I35" i="2"/>
  <c r="I34" i="2"/>
  <c r="I33" i="2"/>
  <c r="I28" i="2"/>
  <c r="I27" i="2"/>
  <c r="I26" i="2"/>
  <c r="I25" i="2"/>
  <c r="I29" i="2" s="1"/>
  <c r="I11" i="2"/>
  <c r="I10" i="2"/>
  <c r="I9" i="2"/>
  <c r="I8" i="2"/>
  <c r="I7" i="2"/>
  <c r="I6" i="2"/>
  <c r="I5" i="2"/>
  <c r="I4" i="2"/>
  <c r="H12" i="2"/>
  <c r="G12" i="2"/>
  <c r="F12" i="2"/>
  <c r="E12" i="2"/>
  <c r="D12" i="2"/>
  <c r="C12" i="2"/>
  <c r="I60" i="1"/>
  <c r="I59" i="1"/>
  <c r="I58" i="1"/>
  <c r="I43" i="1"/>
  <c r="I42" i="1"/>
  <c r="I41" i="1"/>
  <c r="I40" i="1"/>
  <c r="I39" i="1"/>
  <c r="I38" i="1"/>
  <c r="I37" i="1"/>
  <c r="I36" i="1"/>
  <c r="I35" i="1"/>
  <c r="D14" i="1"/>
  <c r="L11" i="1" s="1"/>
  <c r="I12" i="2" l="1"/>
  <c r="J4" i="2" s="1"/>
  <c r="L13" i="1"/>
  <c r="I38" i="2"/>
  <c r="L9" i="1"/>
  <c r="L4" i="1"/>
  <c r="L12" i="1"/>
  <c r="L5" i="1"/>
  <c r="L8" i="1"/>
  <c r="L6" i="1"/>
  <c r="L10" i="1"/>
  <c r="L3" i="1"/>
  <c r="L7" i="1"/>
  <c r="J10" i="2" l="1"/>
  <c r="J7" i="2"/>
  <c r="J9" i="2"/>
  <c r="J6" i="2"/>
  <c r="J8" i="2"/>
  <c r="J11" i="2"/>
  <c r="J5" i="2"/>
</calcChain>
</file>

<file path=xl/sharedStrings.xml><?xml version="1.0" encoding="utf-8"?>
<sst xmlns="http://schemas.openxmlformats.org/spreadsheetml/2006/main" count="135" uniqueCount="80">
  <si>
    <t>Outcomes/Follow Ups</t>
  </si>
  <si>
    <t>July</t>
  </si>
  <si>
    <t>%</t>
  </si>
  <si>
    <t>Did Not Attend</t>
  </si>
  <si>
    <t>No Follow Up Required</t>
  </si>
  <si>
    <t>To Ring Own GP If No Better</t>
  </si>
  <si>
    <t>Prescription Issued</t>
  </si>
  <si>
    <t>Admitted to Hospital</t>
  </si>
  <si>
    <t>Referred to A&amp;E</t>
  </si>
  <si>
    <t>Own GP: Needs Urgent Appointment</t>
  </si>
  <si>
    <t>Call back if no better</t>
  </si>
  <si>
    <t>Own GP: Needs routine appointment</t>
  </si>
  <si>
    <t>Follow up appointment needed</t>
  </si>
  <si>
    <t>Total</t>
  </si>
  <si>
    <t>More than one outcome can be attributed to each patient</t>
  </si>
  <si>
    <t>Aug</t>
  </si>
  <si>
    <t>Onward referral - Hospital</t>
  </si>
  <si>
    <t>Oct</t>
  </si>
  <si>
    <t>Sept</t>
  </si>
  <si>
    <t>Nov</t>
  </si>
  <si>
    <t>Dec</t>
  </si>
  <si>
    <t>Age Range</t>
  </si>
  <si>
    <t>80 +</t>
  </si>
  <si>
    <t>Under 18</t>
  </si>
  <si>
    <t>65+</t>
  </si>
  <si>
    <t>0 - 10</t>
  </si>
  <si>
    <t>0- 9</t>
  </si>
  <si>
    <t>20- 29</t>
  </si>
  <si>
    <t>30- 39</t>
  </si>
  <si>
    <t>40- 49</t>
  </si>
  <si>
    <t>50- 59</t>
  </si>
  <si>
    <t>60- 69</t>
  </si>
  <si>
    <t>70- 79</t>
  </si>
  <si>
    <t>18- 64</t>
  </si>
  <si>
    <t>August</t>
  </si>
  <si>
    <t>September</t>
  </si>
  <si>
    <t>October</t>
  </si>
  <si>
    <t>November</t>
  </si>
  <si>
    <t>December</t>
  </si>
  <si>
    <t>Nothing</t>
  </si>
  <si>
    <t>Wait for GP Appt</t>
  </si>
  <si>
    <t>Pharmacist</t>
  </si>
  <si>
    <t>Called NHS111</t>
  </si>
  <si>
    <t>OOH</t>
  </si>
  <si>
    <t>Visited A&amp;E</t>
  </si>
  <si>
    <t>Walk In Centre</t>
  </si>
  <si>
    <t>Other</t>
  </si>
  <si>
    <t>Patient Feedback</t>
  </si>
  <si>
    <t xml:space="preserve">My Doctor rang me at home then made my appointment within the hour. I do not know how long I would have waited if Dr had not arranged it but very pleased with quick service. </t>
  </si>
  <si>
    <t>I was seen even though I was late, very cheery reception</t>
  </si>
  <si>
    <t xml:space="preserve">Extremely helpful reception staff, very professional and accommodating </t>
  </si>
  <si>
    <t>All good and Dr Ellis was fab :)</t>
  </si>
  <si>
    <t>Very friendly staff, a great service offered by a great local community Hospital</t>
  </si>
  <si>
    <t>I feel priveleged to be in the hands of such caring professionals, thank you</t>
  </si>
  <si>
    <t>How likely would you be to recommend this service to a friend or family member if they needed similar care or treatment?</t>
  </si>
  <si>
    <t>Extremely Likely</t>
  </si>
  <si>
    <t>Likely</t>
  </si>
  <si>
    <t>Unlikely</t>
  </si>
  <si>
    <t>Extremely Unlikely</t>
  </si>
  <si>
    <t>Overall how would you describe your experience today?</t>
  </si>
  <si>
    <t>Very Good</t>
  </si>
  <si>
    <t>Good</t>
  </si>
  <si>
    <t>Satisfactory</t>
  </si>
  <si>
    <t>Poor</t>
  </si>
  <si>
    <t>Very Poor</t>
  </si>
  <si>
    <t xml:space="preserve">If you had not been offered this appointment what would you have done? </t>
  </si>
  <si>
    <t>PNSI Patient Questionnaire Feedback</t>
  </si>
  <si>
    <t>Has this service helped you in managing your chronic condition?</t>
  </si>
  <si>
    <t>Diabetes</t>
  </si>
  <si>
    <t>Respiratory</t>
  </si>
  <si>
    <t>Cardiovascular</t>
  </si>
  <si>
    <t>Health Check</t>
  </si>
  <si>
    <t>Sexual Health</t>
  </si>
  <si>
    <t>% Total</t>
  </si>
  <si>
    <t>Yes - A Lot</t>
  </si>
  <si>
    <t>Yes - Some</t>
  </si>
  <si>
    <t>Neither Yes or No</t>
  </si>
  <si>
    <t>No</t>
  </si>
  <si>
    <t>Don’t Know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</si>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</sst>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61">
    <xf numFmtId="0" fontId="0" fillId="0" borderId="0"/>
    <xf numFmtId="9" fontId="1" fillId="0" borderId="0" applyFont="0" applyFill="0" applyBorder="0" applyAlignment="0" applyProtection="0"/>
    <xf numFmtId="0" fontId="2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18" applyNumberFormat="0" applyAlignment="0" applyProtection="0"/>
    <xf numFmtId="0" fontId="6" fillId="36" borderId="19" applyNumberFormat="0" applyAlignment="0" applyProtection="0"/>
    <xf numFmtId="43" fontId="7" fillId="0" borderId="0" applyFont="0" applyFill="0" applyBorder="0" applyAlignment="0" applyProtection="0"/>
    <xf numFmtId="9" fontId="7" fillId="0" borderId="0">
      <alignment horizontal="left" vertical="top" wrapText="1"/>
    </xf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18" applyNumberFormat="0" applyAlignment="0" applyProtection="0"/>
    <xf numFmtId="0" fontId="14" fillId="0" borderId="23" applyNumberFormat="0" applyFill="0" applyAlignment="0" applyProtection="0"/>
    <xf numFmtId="0" fontId="15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8" borderId="24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7" fillId="35" borderId="25" applyNumberFormat="0" applyAlignment="0" applyProtection="0"/>
    <xf numFmtId="40" fontId="18" fillId="39" borderId="0">
      <alignment horizontal="right"/>
    </xf>
    <xf numFmtId="0" fontId="19" fillId="39" borderId="0">
      <alignment horizontal="right"/>
    </xf>
    <xf numFmtId="0" fontId="20" fillId="39" borderId="26"/>
    <xf numFmtId="0" fontId="20" fillId="0" borderId="0" applyBorder="0">
      <alignment horizontal="centerContinuous"/>
    </xf>
    <xf numFmtId="0" fontId="21" fillId="0" borderId="0" applyBorder="0">
      <alignment horizontal="centerContinuous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5" fillId="0" borderId="0" applyNumberFormat="0" applyFill="0" applyBorder="0" applyAlignment="0" applyProtection="0"/>
    <xf numFmtId="0" fontId="28" fillId="2" borderId="0" applyNumberFormat="0" applyBorder="0" applyAlignment="0" applyProtection="0"/>
  </cellStyleXfs>
  <cellXfs count="232">
    <xf numFmtId="0" fontId="0" fillId="0" borderId="0" xfId="0"/>
    <xf numFmtId="0" fontId="0" fillId="16" borderId="3" xfId="0" applyFill="1" applyBorder="1"/>
    <xf numFmtId="0" fontId="0" fillId="16" borderId="4" xfId="0" applyFill="1" applyBorder="1"/>
    <xf numFmtId="0" fontId="0" fillId="16" borderId="5" xfId="0" applyFill="1" applyBorder="1"/>
    <xf numFmtId="0" fontId="0" fillId="16" borderId="6" xfId="0" applyFill="1" applyBorder="1"/>
    <xf numFmtId="0" fontId="0" fillId="16" borderId="0" xfId="0" applyFill="1" applyBorder="1"/>
    <xf numFmtId="0" fontId="0" fillId="16" borderId="7" xfId="0" applyFill="1" applyBorder="1"/>
    <xf numFmtId="0" fontId="0" fillId="16" borderId="8" xfId="0" applyFill="1" applyBorder="1"/>
    <xf numFmtId="0" fontId="0" fillId="16" borderId="9" xfId="0" applyFill="1" applyBorder="1"/>
    <xf numFmtId="0" fontId="0" fillId="16" borderId="10" xfId="0" applyFill="1" applyBorder="1"/>
    <xf numFmtId="0" fontId="0" fillId="16" borderId="0" xfId="0" applyFill="1" applyBorder="1" applyAlignment="1">
      <alignment horizontal="left"/>
    </xf>
    <xf numFmtId="0" fontId="0" fillId="0" borderId="0" xfId="0"/>
    <xf numFmtId="0" fontId="26" fillId="16" borderId="0" xfId="0" applyFont="1" applyFill="1" applyBorder="1"/>
    <xf numFmtId="0" fontId="27" fillId="0" borderId="0" xfId="0" applyFont="1" applyFill="1" applyBorder="1" applyAlignment="1">
      <alignment horizontal="left"/>
    </xf>
    <xf numFmtId="9" fontId="26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0" borderId="0" xfId="0" applyBorder="1"/>
    <xf numFmtId="0" fontId="27" fillId="16" borderId="7" xfId="0" applyFont="1" applyFill="1" applyBorder="1" applyAlignment="1">
      <alignment horizontal="left"/>
    </xf>
    <xf numFmtId="9" fontId="26" fillId="16" borderId="7" xfId="1" applyFont="1" applyFill="1" applyBorder="1" applyAlignment="1">
      <alignment horizontal="left"/>
    </xf>
    <xf numFmtId="0" fontId="26" fillId="16" borderId="7" xfId="0" applyFont="1" applyFill="1" applyBorder="1" applyAlignment="1">
      <alignment horizontal="center" vertical="center" wrapText="1"/>
    </xf>
    <xf numFmtId="0" fontId="26" fillId="40" borderId="16" xfId="0" applyFont="1" applyFill="1" applyBorder="1" applyAlignment="1">
      <alignment horizontal="left"/>
    </xf>
    <xf numFmtId="0" fontId="26" fillId="40" borderId="16" xfId="0" applyFont="1" applyFill="1" applyBorder="1" applyAlignment="1">
      <alignment horizontal="center" vertical="center"/>
    </xf>
    <xf numFmtId="9" fontId="26" fillId="40" borderId="38" xfId="1" applyFont="1" applyFill="1" applyBorder="1" applyAlignment="1">
      <alignment horizontal="left"/>
    </xf>
    <xf numFmtId="0" fontId="26" fillId="40" borderId="14" xfId="0" applyFont="1" applyFill="1" applyBorder="1" applyAlignment="1">
      <alignment horizontal="left"/>
    </xf>
    <xf numFmtId="0" fontId="26" fillId="40" borderId="14" xfId="0" applyFont="1" applyFill="1" applyBorder="1" applyAlignment="1">
      <alignment horizontal="center" vertical="center"/>
    </xf>
    <xf numFmtId="9" fontId="26" fillId="40" borderId="28" xfId="1" applyFont="1" applyFill="1" applyBorder="1" applyAlignment="1">
      <alignment horizontal="left"/>
    </xf>
    <xf numFmtId="0" fontId="26" fillId="40" borderId="17" xfId="0" applyFont="1" applyFill="1" applyBorder="1" applyAlignment="1">
      <alignment horizontal="left"/>
    </xf>
    <xf numFmtId="0" fontId="26" fillId="40" borderId="17" xfId="0" applyFont="1" applyFill="1" applyBorder="1" applyAlignment="1">
      <alignment horizontal="center" vertical="center"/>
    </xf>
    <xf numFmtId="9" fontId="26" fillId="40" borderId="42" xfId="1" applyFont="1" applyFill="1" applyBorder="1" applyAlignment="1">
      <alignment horizontal="left"/>
    </xf>
    <xf numFmtId="0" fontId="26" fillId="40" borderId="45" xfId="0" applyFont="1" applyFill="1" applyBorder="1"/>
    <xf numFmtId="0" fontId="26" fillId="40" borderId="37" xfId="0" applyFont="1" applyFill="1" applyBorder="1"/>
    <xf numFmtId="0" fontId="26" fillId="40" borderId="16" xfId="0" applyFont="1" applyFill="1" applyBorder="1"/>
    <xf numFmtId="0" fontId="26" fillId="40" borderId="38" xfId="0" applyFont="1" applyFill="1" applyBorder="1"/>
    <xf numFmtId="17" fontId="26" fillId="40" borderId="46" xfId="0" applyNumberFormat="1" applyFont="1" applyFill="1" applyBorder="1"/>
    <xf numFmtId="0" fontId="26" fillId="40" borderId="11" xfId="0" applyFont="1" applyFill="1" applyBorder="1"/>
    <xf numFmtId="0" fontId="26" fillId="40" borderId="14" xfId="0" applyFont="1" applyFill="1" applyBorder="1"/>
    <xf numFmtId="0" fontId="26" fillId="40" borderId="28" xfId="0" applyFont="1" applyFill="1" applyBorder="1"/>
    <xf numFmtId="0" fontId="26" fillId="40" borderId="46" xfId="0" applyFont="1" applyFill="1" applyBorder="1"/>
    <xf numFmtId="0" fontId="26" fillId="40" borderId="47" xfId="0" applyFont="1" applyFill="1" applyBorder="1"/>
    <xf numFmtId="0" fontId="26" fillId="40" borderId="31" xfId="0" applyFont="1" applyFill="1" applyBorder="1"/>
    <xf numFmtId="0" fontId="26" fillId="40" borderId="30" xfId="0" applyFont="1" applyFill="1" applyBorder="1"/>
    <xf numFmtId="0" fontId="26" fillId="40" borderId="29" xfId="0" applyFont="1" applyFill="1" applyBorder="1"/>
    <xf numFmtId="17" fontId="26" fillId="16" borderId="0" xfId="0" applyNumberFormat="1" applyFont="1" applyFill="1" applyBorder="1" applyAlignment="1">
      <alignment vertical="center" wrapText="1"/>
    </xf>
    <xf numFmtId="49" fontId="26" fillId="16" borderId="0" xfId="0" applyNumberFormat="1" applyFont="1" applyFill="1" applyBorder="1"/>
    <xf numFmtId="0" fontId="0" fillId="0" borderId="0" xfId="0"/>
    <xf numFmtId="0" fontId="27" fillId="41" borderId="2" xfId="0" applyFont="1" applyFill="1" applyBorder="1" applyAlignment="1">
      <alignment horizontal="left"/>
    </xf>
    <xf numFmtId="0" fontId="27" fillId="41" borderId="45" xfId="0" applyFont="1" applyFill="1" applyBorder="1" applyAlignment="1">
      <alignment horizontal="left"/>
    </xf>
    <xf numFmtId="0" fontId="27" fillId="41" borderId="46" xfId="0" applyFont="1" applyFill="1" applyBorder="1" applyAlignment="1">
      <alignment horizontal="left"/>
    </xf>
    <xf numFmtId="0" fontId="27" fillId="41" borderId="47" xfId="0" applyFont="1" applyFill="1" applyBorder="1" applyAlignment="1">
      <alignment horizontal="left"/>
    </xf>
    <xf numFmtId="17" fontId="26" fillId="0" borderId="14" xfId="0" applyNumberFormat="1" applyFont="1" applyFill="1" applyBorder="1" applyAlignment="1">
      <alignment horizontal="center" vertical="center" wrapText="1"/>
    </xf>
    <xf numFmtId="0" fontId="26" fillId="41" borderId="44" xfId="0" applyFont="1" applyFill="1" applyBorder="1" applyAlignment="1">
      <alignment horizontal="left"/>
    </xf>
    <xf numFmtId="0" fontId="26" fillId="41" borderId="33" xfId="0" applyFont="1" applyFill="1" applyBorder="1" applyAlignment="1">
      <alignment horizontal="left"/>
    </xf>
    <xf numFmtId="0" fontId="26" fillId="41" borderId="34" xfId="0" applyFont="1" applyFill="1" applyBorder="1" applyAlignment="1">
      <alignment horizontal="left"/>
    </xf>
    <xf numFmtId="17" fontId="26" fillId="41" borderId="47" xfId="0" applyNumberFormat="1" applyFont="1" applyFill="1" applyBorder="1" applyAlignment="1">
      <alignment vertical="center" wrapText="1"/>
    </xf>
    <xf numFmtId="17" fontId="26" fillId="41" borderId="2" xfId="0" applyNumberFormat="1" applyFont="1" applyFill="1" applyBorder="1" applyAlignment="1">
      <alignment horizontal="left" vertical="center" wrapText="1"/>
    </xf>
    <xf numFmtId="17" fontId="26" fillId="41" borderId="44" xfId="0" applyNumberFormat="1" applyFont="1" applyFill="1" applyBorder="1" applyAlignment="1">
      <alignment horizontal="left" vertical="center" wrapText="1"/>
    </xf>
    <xf numFmtId="17" fontId="26" fillId="41" borderId="33" xfId="0" applyNumberFormat="1" applyFont="1" applyFill="1" applyBorder="1" applyAlignment="1">
      <alignment horizontal="left" vertical="center" wrapText="1"/>
    </xf>
    <xf numFmtId="0" fontId="26" fillId="41" borderId="45" xfId="0" applyFont="1" applyFill="1" applyBorder="1" applyAlignment="1">
      <alignment horizontal="left"/>
    </xf>
    <xf numFmtId="0" fontId="26" fillId="41" borderId="46" xfId="0" applyFont="1" applyFill="1" applyBorder="1" applyAlignment="1">
      <alignment horizontal="left"/>
    </xf>
    <xf numFmtId="17" fontId="26" fillId="41" borderId="34" xfId="0" applyNumberFormat="1" applyFont="1" applyFill="1" applyBorder="1" applyAlignment="1">
      <alignment horizontal="left" vertical="center" wrapText="1"/>
    </xf>
    <xf numFmtId="17" fontId="26" fillId="41" borderId="45" xfId="0" applyNumberFormat="1" applyFont="1" applyFill="1" applyBorder="1" applyAlignment="1">
      <alignment horizontal="left" vertical="center" wrapText="1"/>
    </xf>
    <xf numFmtId="17" fontId="26" fillId="41" borderId="46" xfId="0" applyNumberFormat="1" applyFont="1" applyFill="1" applyBorder="1" applyAlignment="1">
      <alignment horizontal="left" vertical="center" wrapText="1"/>
    </xf>
    <xf numFmtId="0" fontId="26" fillId="41" borderId="47" xfId="0" applyFont="1" applyFill="1" applyBorder="1" applyAlignment="1">
      <alignment horizontal="left"/>
    </xf>
    <xf numFmtId="0" fontId="26" fillId="40" borderId="37" xfId="0" applyFont="1" applyFill="1" applyBorder="1" applyAlignment="1">
      <alignment horizontal="center"/>
    </xf>
    <xf numFmtId="0" fontId="26" fillId="40" borderId="16" xfId="0" applyFont="1" applyFill="1" applyBorder="1" applyAlignment="1">
      <alignment horizontal="center"/>
    </xf>
    <xf numFmtId="9" fontId="26" fillId="40" borderId="38" xfId="1" applyFont="1" applyFill="1" applyBorder="1" applyAlignment="1">
      <alignment horizontal="center"/>
    </xf>
    <xf numFmtId="0" fontId="26" fillId="40" borderId="11" xfId="0" applyFont="1" applyFill="1" applyBorder="1" applyAlignment="1">
      <alignment horizontal="center"/>
    </xf>
    <xf numFmtId="0" fontId="26" fillId="40" borderId="14" xfId="0" applyFont="1" applyFill="1" applyBorder="1" applyAlignment="1">
      <alignment horizontal="center"/>
    </xf>
    <xf numFmtId="9" fontId="26" fillId="40" borderId="28" xfId="1" applyFont="1" applyFill="1" applyBorder="1" applyAlignment="1">
      <alignment horizontal="center"/>
    </xf>
    <xf numFmtId="0" fontId="26" fillId="40" borderId="31" xfId="0" applyFont="1" applyFill="1" applyBorder="1" applyAlignment="1">
      <alignment horizontal="center"/>
    </xf>
    <xf numFmtId="0" fontId="26" fillId="40" borderId="30" xfId="0" applyFont="1" applyFill="1" applyBorder="1" applyAlignment="1">
      <alignment horizontal="center"/>
    </xf>
    <xf numFmtId="0" fontId="26" fillId="0" borderId="37" xfId="0" applyFont="1" applyFill="1" applyBorder="1" applyAlignment="1">
      <alignment horizontal="center"/>
    </xf>
    <xf numFmtId="0" fontId="26" fillId="0" borderId="16" xfId="0" applyNumberFormat="1" applyFont="1" applyFill="1" applyBorder="1" applyAlignment="1">
      <alignment horizontal="center" vertical="center" wrapText="1"/>
    </xf>
    <xf numFmtId="17" fontId="26" fillId="0" borderId="16" xfId="0" applyNumberFormat="1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4" xfId="0" applyNumberFormat="1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/>
    </xf>
    <xf numFmtId="49" fontId="26" fillId="0" borderId="30" xfId="0" applyNumberFormat="1" applyFont="1" applyFill="1" applyBorder="1" applyAlignment="1">
      <alignment horizontal="center"/>
    </xf>
    <xf numFmtId="49" fontId="26" fillId="0" borderId="29" xfId="0" applyNumberFormat="1" applyFont="1" applyFill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 vertical="center" wrapText="1"/>
    </xf>
    <xf numFmtId="49" fontId="26" fillId="0" borderId="30" xfId="0" applyNumberFormat="1" applyFont="1" applyFill="1" applyBorder="1" applyAlignment="1">
      <alignment horizontal="center" vertical="center" wrapText="1"/>
    </xf>
    <xf numFmtId="0" fontId="0" fillId="16" borderId="0" xfId="0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1" fontId="0" fillId="0" borderId="14" xfId="0" applyNumberFormat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1" fontId="0" fillId="0" borderId="17" xfId="0" applyNumberFormat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1" fontId="0" fillId="0" borderId="16" xfId="0" applyNumberFormat="1" applyBorder="1" applyAlignment="1">
      <alignment horizontal="center" vertical="center"/>
    </xf>
    <xf numFmtId="9" fontId="0" fillId="0" borderId="38" xfId="0" applyNumberFormat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9" fontId="0" fillId="0" borderId="42" xfId="0" applyNumberFormat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 vertical="center"/>
    </xf>
    <xf numFmtId="9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 vertical="center"/>
    </xf>
    <xf numFmtId="9" fontId="0" fillId="0" borderId="17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 vertical="center"/>
    </xf>
    <xf numFmtId="1" fontId="0" fillId="40" borderId="54" xfId="0" applyNumberFormat="1" applyFill="1" applyBorder="1" applyAlignment="1">
      <alignment horizontal="center"/>
    </xf>
    <xf numFmtId="9" fontId="0" fillId="40" borderId="54" xfId="0" applyNumberFormat="1" applyFill="1" applyBorder="1" applyAlignment="1">
      <alignment horizontal="center"/>
    </xf>
    <xf numFmtId="0" fontId="0" fillId="40" borderId="54" xfId="0" applyNumberFormat="1" applyFill="1" applyBorder="1" applyAlignment="1">
      <alignment horizontal="center"/>
    </xf>
    <xf numFmtId="1" fontId="0" fillId="40" borderId="54" xfId="0" applyNumberFormat="1" applyFill="1" applyBorder="1" applyAlignment="1">
      <alignment horizontal="center" vertical="center"/>
    </xf>
    <xf numFmtId="9" fontId="0" fillId="40" borderId="55" xfId="0" applyNumberFormat="1" applyFill="1" applyBorder="1" applyAlignment="1">
      <alignment horizontal="center"/>
    </xf>
    <xf numFmtId="1" fontId="0" fillId="40" borderId="33" xfId="0" applyNumberFormat="1" applyFill="1" applyBorder="1" applyAlignment="1">
      <alignment horizontal="center"/>
    </xf>
    <xf numFmtId="9" fontId="0" fillId="40" borderId="33" xfId="0" applyNumberFormat="1" applyFill="1" applyBorder="1" applyAlignment="1">
      <alignment horizontal="center"/>
    </xf>
    <xf numFmtId="0" fontId="0" fillId="40" borderId="33" xfId="0" applyNumberFormat="1" applyFill="1" applyBorder="1" applyAlignment="1">
      <alignment horizontal="center"/>
    </xf>
    <xf numFmtId="1" fontId="0" fillId="40" borderId="33" xfId="0" applyNumberFormat="1" applyFill="1" applyBorder="1" applyAlignment="1">
      <alignment horizontal="center" vertical="center"/>
    </xf>
    <xf numFmtId="9" fontId="0" fillId="40" borderId="34" xfId="0" applyNumberFormat="1" applyFill="1" applyBorder="1" applyAlignment="1">
      <alignment horizontal="center"/>
    </xf>
    <xf numFmtId="9" fontId="0" fillId="0" borderId="38" xfId="0" applyNumberFormat="1" applyFill="1" applyBorder="1" applyAlignment="1">
      <alignment horizontal="center"/>
    </xf>
    <xf numFmtId="9" fontId="0" fillId="0" borderId="28" xfId="0" applyNumberFormat="1" applyFill="1" applyBorder="1" applyAlignment="1">
      <alignment horizontal="center"/>
    </xf>
    <xf numFmtId="9" fontId="0" fillId="0" borderId="42" xfId="0" applyNumberFormat="1" applyFill="1" applyBorder="1" applyAlignment="1">
      <alignment horizontal="center"/>
    </xf>
    <xf numFmtId="1" fontId="29" fillId="47" borderId="33" xfId="0" applyNumberFormat="1" applyFont="1" applyFill="1" applyBorder="1" applyAlignment="1">
      <alignment horizontal="center"/>
    </xf>
    <xf numFmtId="9" fontId="29" fillId="47" borderId="33" xfId="0" applyNumberFormat="1" applyFont="1" applyFill="1" applyBorder="1" applyAlignment="1">
      <alignment horizontal="center"/>
    </xf>
    <xf numFmtId="0" fontId="29" fillId="47" borderId="33" xfId="0" applyNumberFormat="1" applyFont="1" applyFill="1" applyBorder="1" applyAlignment="1">
      <alignment horizontal="center"/>
    </xf>
    <xf numFmtId="1" fontId="29" fillId="47" borderId="33" xfId="0" applyNumberFormat="1" applyFont="1" applyFill="1" applyBorder="1" applyAlignment="1">
      <alignment horizontal="center" vertical="center"/>
    </xf>
    <xf numFmtId="0" fontId="29" fillId="47" borderId="34" xfId="0" applyFont="1" applyFill="1" applyBorder="1" applyAlignment="1">
      <alignment horizontal="center"/>
    </xf>
    <xf numFmtId="0" fontId="29" fillId="42" borderId="33" xfId="0" applyFont="1" applyFill="1" applyBorder="1" applyAlignment="1">
      <alignment vertical="center"/>
    </xf>
    <xf numFmtId="0" fontId="29" fillId="44" borderId="33" xfId="0" applyFont="1" applyFill="1" applyBorder="1" applyAlignment="1">
      <alignment vertical="center"/>
    </xf>
    <xf numFmtId="0" fontId="29" fillId="46" borderId="33" xfId="0" applyFont="1" applyFill="1" applyBorder="1" applyAlignment="1">
      <alignment vertical="center"/>
    </xf>
    <xf numFmtId="1" fontId="0" fillId="40" borderId="33" xfId="0" applyNumberFormat="1" applyFont="1" applyFill="1" applyBorder="1" applyAlignment="1">
      <alignment horizontal="center"/>
    </xf>
    <xf numFmtId="9" fontId="0" fillId="40" borderId="33" xfId="0" applyNumberFormat="1" applyFont="1" applyFill="1" applyBorder="1" applyAlignment="1">
      <alignment horizontal="center"/>
    </xf>
    <xf numFmtId="0" fontId="0" fillId="40" borderId="33" xfId="0" applyNumberFormat="1" applyFont="1" applyFill="1" applyBorder="1" applyAlignment="1">
      <alignment horizontal="center"/>
    </xf>
    <xf numFmtId="1" fontId="0" fillId="40" borderId="33" xfId="0" applyNumberFormat="1" applyFont="1" applyFill="1" applyBorder="1" applyAlignment="1">
      <alignment horizontal="center" vertical="center"/>
    </xf>
    <xf numFmtId="9" fontId="0" fillId="40" borderId="34" xfId="0" applyNumberFormat="1" applyFont="1" applyFill="1" applyBorder="1" applyAlignment="1">
      <alignment horizontal="center"/>
    </xf>
    <xf numFmtId="0" fontId="29" fillId="42" borderId="33" xfId="0" applyFont="1" applyFill="1" applyBorder="1" applyAlignment="1">
      <alignment horizontal="center" vertical="center"/>
    </xf>
    <xf numFmtId="0" fontId="29" fillId="46" borderId="33" xfId="0" applyFont="1" applyFill="1" applyBorder="1" applyAlignment="1">
      <alignment horizontal="center" vertical="center"/>
    </xf>
    <xf numFmtId="0" fontId="29" fillId="44" borderId="3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42" borderId="34" xfId="0" applyFont="1" applyFill="1" applyBorder="1" applyAlignment="1">
      <alignment horizontal="center" vertical="center"/>
    </xf>
    <xf numFmtId="0" fontId="29" fillId="46" borderId="34" xfId="0" applyFont="1" applyFill="1" applyBorder="1" applyAlignment="1">
      <alignment horizontal="center" vertical="center"/>
    </xf>
    <xf numFmtId="0" fontId="29" fillId="44" borderId="34" xfId="0" applyFont="1" applyFill="1" applyBorder="1" applyAlignment="1">
      <alignment horizontal="center" vertical="center"/>
    </xf>
    <xf numFmtId="0" fontId="0" fillId="16" borderId="4" xfId="0" applyFill="1" applyBorder="1" applyAlignment="1">
      <alignment horizontal="center"/>
    </xf>
    <xf numFmtId="0" fontId="30" fillId="16" borderId="0" xfId="0" applyFont="1" applyFill="1" applyBorder="1"/>
    <xf numFmtId="0" fontId="0" fillId="16" borderId="7" xfId="0" applyFill="1" applyBorder="1" applyAlignment="1">
      <alignment vertical="center"/>
    </xf>
    <xf numFmtId="0" fontId="0" fillId="16" borderId="9" xfId="0" applyFill="1" applyBorder="1" applyAlignment="1">
      <alignment horizontal="center"/>
    </xf>
    <xf numFmtId="0" fontId="29" fillId="16" borderId="0" xfId="0" applyFont="1" applyFill="1" applyBorder="1" applyAlignment="1">
      <alignment horizontal="center"/>
    </xf>
    <xf numFmtId="1" fontId="29" fillId="16" borderId="0" xfId="0" applyNumberFormat="1" applyFont="1" applyFill="1" applyBorder="1" applyAlignment="1">
      <alignment horizontal="center"/>
    </xf>
    <xf numFmtId="9" fontId="29" fillId="16" borderId="0" xfId="0" applyNumberFormat="1" applyFont="1" applyFill="1" applyBorder="1" applyAlignment="1">
      <alignment horizontal="center"/>
    </xf>
    <xf numFmtId="0" fontId="29" fillId="16" borderId="0" xfId="0" applyNumberFormat="1" applyFont="1" applyFill="1" applyBorder="1" applyAlignment="1">
      <alignment horizontal="center"/>
    </xf>
    <xf numFmtId="1" fontId="29" fillId="16" borderId="0" xfId="0" applyNumberFormat="1" applyFont="1" applyFill="1" applyBorder="1" applyAlignment="1">
      <alignment horizontal="center" vertical="center"/>
    </xf>
    <xf numFmtId="0" fontId="27" fillId="43" borderId="33" xfId="0" applyFont="1" applyFill="1" applyBorder="1" applyAlignment="1">
      <alignment horizontal="left"/>
    </xf>
    <xf numFmtId="0" fontId="27" fillId="43" borderId="33" xfId="0" applyFont="1" applyFill="1" applyBorder="1" applyAlignment="1">
      <alignment horizontal="center" vertical="center"/>
    </xf>
    <xf numFmtId="0" fontId="27" fillId="43" borderId="34" xfId="0" applyFont="1" applyFill="1" applyBorder="1" applyAlignment="1">
      <alignment horizontal="left"/>
    </xf>
    <xf numFmtId="0" fontId="27" fillId="42" borderId="2" xfId="0" applyFont="1" applyFill="1" applyBorder="1"/>
    <xf numFmtId="17" fontId="27" fillId="42" borderId="44" xfId="0" applyNumberFormat="1" applyFont="1" applyFill="1" applyBorder="1"/>
    <xf numFmtId="17" fontId="27" fillId="42" borderId="33" xfId="0" applyNumberFormat="1" applyFont="1" applyFill="1" applyBorder="1"/>
    <xf numFmtId="17" fontId="27" fillId="42" borderId="34" xfId="0" applyNumberFormat="1" applyFont="1" applyFill="1" applyBorder="1"/>
    <xf numFmtId="0" fontId="27" fillId="44" borderId="2" xfId="0" applyFont="1" applyFill="1" applyBorder="1"/>
    <xf numFmtId="17" fontId="27" fillId="44" borderId="44" xfId="0" applyNumberFormat="1" applyFont="1" applyFill="1" applyBorder="1"/>
    <xf numFmtId="17" fontId="27" fillId="44" borderId="33" xfId="0" applyNumberFormat="1" applyFont="1" applyFill="1" applyBorder="1"/>
    <xf numFmtId="17" fontId="27" fillId="44" borderId="34" xfId="0" applyNumberFormat="1" applyFont="1" applyFill="1" applyBorder="1"/>
    <xf numFmtId="0" fontId="26" fillId="40" borderId="32" xfId="0" applyFont="1" applyFill="1" applyBorder="1" applyAlignment="1">
      <alignment horizontal="center" vertical="center"/>
    </xf>
    <xf numFmtId="0" fontId="26" fillId="40" borderId="34" xfId="0" applyFont="1" applyFill="1" applyBorder="1" applyAlignment="1">
      <alignment horizontal="center" vertical="center"/>
    </xf>
    <xf numFmtId="0" fontId="26" fillId="40" borderId="32" xfId="0" applyFont="1" applyFill="1" applyBorder="1" applyAlignment="1">
      <alignment horizontal="center" vertical="center" wrapText="1"/>
    </xf>
    <xf numFmtId="0" fontId="26" fillId="40" borderId="33" xfId="0" applyFont="1" applyFill="1" applyBorder="1" applyAlignment="1">
      <alignment horizontal="center" vertical="center" wrapText="1"/>
    </xf>
    <xf numFmtId="0" fontId="26" fillId="40" borderId="34" xfId="0" applyFont="1" applyFill="1" applyBorder="1" applyAlignment="1">
      <alignment horizontal="center" vertical="center" wrapText="1"/>
    </xf>
    <xf numFmtId="0" fontId="26" fillId="40" borderId="49" xfId="0" applyFont="1" applyFill="1" applyBorder="1" applyAlignment="1">
      <alignment horizontal="left"/>
    </xf>
    <xf numFmtId="0" fontId="26" fillId="40" borderId="40" xfId="0" applyFont="1" applyFill="1" applyBorder="1" applyAlignment="1">
      <alignment horizontal="left"/>
    </xf>
    <xf numFmtId="0" fontId="26" fillId="40" borderId="41" xfId="0" applyFont="1" applyFill="1" applyBorder="1" applyAlignment="1">
      <alignment horizontal="left"/>
    </xf>
    <xf numFmtId="0" fontId="27" fillId="43" borderId="32" xfId="0" applyFont="1" applyFill="1" applyBorder="1" applyAlignment="1">
      <alignment horizontal="left"/>
    </xf>
    <xf numFmtId="0" fontId="27" fillId="43" borderId="33" xfId="0" applyFont="1" applyFill="1" applyBorder="1" applyAlignment="1">
      <alignment horizontal="left"/>
    </xf>
    <xf numFmtId="0" fontId="26" fillId="40" borderId="13" xfId="0" applyFont="1" applyFill="1" applyBorder="1" applyAlignment="1">
      <alignment horizontal="left"/>
    </xf>
    <xf numFmtId="0" fontId="26" fillId="40" borderId="14" xfId="0" applyFont="1" applyFill="1" applyBorder="1" applyAlignment="1">
      <alignment horizontal="left"/>
    </xf>
    <xf numFmtId="0" fontId="26" fillId="40" borderId="43" xfId="0" applyFont="1" applyFill="1" applyBorder="1" applyAlignment="1">
      <alignment horizontal="left"/>
    </xf>
    <xf numFmtId="0" fontId="26" fillId="40" borderId="16" xfId="0" applyFont="1" applyFill="1" applyBorder="1" applyAlignment="1">
      <alignment horizontal="left"/>
    </xf>
    <xf numFmtId="0" fontId="27" fillId="43" borderId="35" xfId="0" applyFont="1" applyFill="1" applyBorder="1" applyAlignment="1">
      <alignment horizontal="center" vertical="center"/>
    </xf>
    <xf numFmtId="0" fontId="27" fillId="43" borderId="36" xfId="0" applyFont="1" applyFill="1" applyBorder="1" applyAlignment="1">
      <alignment horizontal="center" vertical="center"/>
    </xf>
    <xf numFmtId="0" fontId="27" fillId="43" borderId="12" xfId="0" applyFont="1" applyFill="1" applyBorder="1" applyAlignment="1">
      <alignment horizontal="center" vertical="center"/>
    </xf>
    <xf numFmtId="17" fontId="27" fillId="45" borderId="32" xfId="0" applyNumberFormat="1" applyFont="1" applyFill="1" applyBorder="1" applyAlignment="1">
      <alignment horizontal="center" vertical="center" wrapText="1"/>
    </xf>
    <xf numFmtId="17" fontId="27" fillId="45" borderId="33" xfId="0" applyNumberFormat="1" applyFont="1" applyFill="1" applyBorder="1" applyAlignment="1">
      <alignment horizontal="center" vertical="center" wrapText="1"/>
    </xf>
    <xf numFmtId="17" fontId="27" fillId="45" borderId="34" xfId="0" applyNumberFormat="1" applyFont="1" applyFill="1" applyBorder="1" applyAlignment="1">
      <alignment horizontal="center" vertical="center" wrapText="1"/>
    </xf>
    <xf numFmtId="0" fontId="26" fillId="40" borderId="15" xfId="0" applyFont="1" applyFill="1" applyBorder="1" applyAlignment="1">
      <alignment horizontal="left" vertical="center" wrapText="1"/>
    </xf>
    <xf numFmtId="0" fontId="26" fillId="40" borderId="30" xfId="0" applyFont="1" applyFill="1" applyBorder="1" applyAlignment="1">
      <alignment horizontal="left" vertical="center" wrapText="1"/>
    </xf>
    <xf numFmtId="0" fontId="26" fillId="40" borderId="29" xfId="0" applyFont="1" applyFill="1" applyBorder="1" applyAlignment="1">
      <alignment horizontal="left" vertical="center" wrapText="1"/>
    </xf>
    <xf numFmtId="0" fontId="27" fillId="42" borderId="35" xfId="0" applyFont="1" applyFill="1" applyBorder="1" applyAlignment="1">
      <alignment horizontal="left" vertical="center"/>
    </xf>
    <xf numFmtId="0" fontId="27" fillId="42" borderId="36" xfId="0" applyFont="1" applyFill="1" applyBorder="1" applyAlignment="1">
      <alignment horizontal="left" vertical="center"/>
    </xf>
    <xf numFmtId="0" fontId="27" fillId="42" borderId="12" xfId="0" applyFont="1" applyFill="1" applyBorder="1" applyAlignment="1">
      <alignment horizontal="left" vertical="center"/>
    </xf>
    <xf numFmtId="17" fontId="27" fillId="44" borderId="32" xfId="0" applyNumberFormat="1" applyFont="1" applyFill="1" applyBorder="1" applyAlignment="1">
      <alignment horizontal="center" vertical="center" wrapText="1"/>
    </xf>
    <xf numFmtId="17" fontId="27" fillId="44" borderId="33" xfId="0" applyNumberFormat="1" applyFont="1" applyFill="1" applyBorder="1" applyAlignment="1">
      <alignment horizontal="center" vertical="center" wrapText="1"/>
    </xf>
    <xf numFmtId="17" fontId="27" fillId="44" borderId="34" xfId="0" applyNumberFormat="1" applyFont="1" applyFill="1" applyBorder="1" applyAlignment="1">
      <alignment horizontal="center" vertical="center" wrapText="1"/>
    </xf>
    <xf numFmtId="0" fontId="26" fillId="40" borderId="39" xfId="0" applyFont="1" applyFill="1" applyBorder="1" applyAlignment="1">
      <alignment horizontal="center"/>
    </xf>
    <xf numFmtId="0" fontId="26" fillId="40" borderId="48" xfId="0" applyFont="1" applyFill="1" applyBorder="1" applyAlignment="1">
      <alignment horizontal="center"/>
    </xf>
    <xf numFmtId="0" fontId="26" fillId="40" borderId="43" xfId="0" applyFont="1" applyFill="1" applyBorder="1" applyAlignment="1">
      <alignment horizontal="left" vertical="center" wrapText="1"/>
    </xf>
    <xf numFmtId="0" fontId="26" fillId="40" borderId="16" xfId="0" applyFont="1" applyFill="1" applyBorder="1" applyAlignment="1">
      <alignment horizontal="left" vertical="center" wrapText="1"/>
    </xf>
    <xf numFmtId="0" fontId="26" fillId="40" borderId="38" xfId="0" applyFont="1" applyFill="1" applyBorder="1" applyAlignment="1">
      <alignment horizontal="left" vertical="center" wrapText="1"/>
    </xf>
    <xf numFmtId="0" fontId="26" fillId="40" borderId="13" xfId="0" applyFont="1" applyFill="1" applyBorder="1" applyAlignment="1">
      <alignment horizontal="left" vertical="center" wrapText="1"/>
    </xf>
    <xf numFmtId="0" fontId="26" fillId="40" borderId="14" xfId="0" applyFont="1" applyFill="1" applyBorder="1" applyAlignment="1">
      <alignment horizontal="left" vertical="center" wrapText="1"/>
    </xf>
    <xf numFmtId="0" fontId="26" fillId="40" borderId="28" xfId="0" applyFont="1" applyFill="1" applyBorder="1" applyAlignment="1">
      <alignment horizontal="left" vertical="center" wrapText="1"/>
    </xf>
    <xf numFmtId="0" fontId="26" fillId="40" borderId="13" xfId="0" applyFont="1" applyFill="1" applyBorder="1" applyAlignment="1">
      <alignment horizontal="left" vertical="center"/>
    </xf>
    <xf numFmtId="0" fontId="26" fillId="40" borderId="14" xfId="0" applyFont="1" applyFill="1" applyBorder="1" applyAlignment="1">
      <alignment horizontal="left" vertical="center"/>
    </xf>
    <xf numFmtId="0" fontId="26" fillId="40" borderId="28" xfId="0" applyFont="1" applyFill="1" applyBorder="1" applyAlignment="1">
      <alignment horizontal="left" vertical="center"/>
    </xf>
    <xf numFmtId="0" fontId="29" fillId="44" borderId="32" xfId="0" applyFont="1" applyFill="1" applyBorder="1" applyAlignment="1">
      <alignment horizontal="center" wrapText="1"/>
    </xf>
    <xf numFmtId="0" fontId="29" fillId="44" borderId="33" xfId="0" applyFont="1" applyFill="1" applyBorder="1" applyAlignment="1">
      <alignment horizontal="center" wrapText="1"/>
    </xf>
    <xf numFmtId="0" fontId="29" fillId="47" borderId="32" xfId="0" applyFont="1" applyFill="1" applyBorder="1" applyAlignment="1">
      <alignment horizontal="center"/>
    </xf>
    <xf numFmtId="0" fontId="29" fillId="47" borderId="53" xfId="0" applyFont="1" applyFill="1" applyBorder="1" applyAlignment="1">
      <alignment horizontal="center"/>
    </xf>
    <xf numFmtId="0" fontId="0" fillId="40" borderId="32" xfId="0" applyFont="1" applyFill="1" applyBorder="1" applyAlignment="1">
      <alignment horizontal="center"/>
    </xf>
    <xf numFmtId="0" fontId="0" fillId="40" borderId="53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40" borderId="57" xfId="0" applyFill="1" applyBorder="1" applyAlignment="1">
      <alignment horizontal="center"/>
    </xf>
    <xf numFmtId="0" fontId="0" fillId="40" borderId="58" xfId="0" applyFill="1" applyBorder="1" applyAlignment="1">
      <alignment horizontal="center"/>
    </xf>
    <xf numFmtId="0" fontId="29" fillId="46" borderId="32" xfId="0" applyFont="1" applyFill="1" applyBorder="1" applyAlignment="1">
      <alignment horizontal="center" wrapText="1"/>
    </xf>
    <xf numFmtId="0" fontId="29" fillId="46" borderId="33" xfId="0" applyFont="1" applyFill="1" applyBorder="1" applyAlignment="1">
      <alignment horizontal="center" wrapText="1"/>
    </xf>
    <xf numFmtId="0" fontId="0" fillId="40" borderId="32" xfId="0" applyFill="1" applyBorder="1" applyAlignment="1">
      <alignment horizontal="center"/>
    </xf>
    <xf numFmtId="0" fontId="0" fillId="40" borderId="3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9" fillId="42" borderId="32" xfId="0" applyFont="1" applyFill="1" applyBorder="1" applyAlignment="1">
      <alignment horizontal="center" vertical="center" wrapText="1"/>
    </xf>
    <xf numFmtId="0" fontId="29" fillId="42" borderId="33" xfId="0" applyFont="1" applyFill="1" applyBorder="1" applyAlignment="1">
      <alignment horizontal="center" vertical="center" wrapText="1"/>
    </xf>
  </cellXfs>
  <cellStyles count="161">
    <cellStyle name="20% - Accent1 2" xfId="2" xr:uid="{00000000-0005-0000-0000-000000000000}"/>
    <cellStyle name="20% - Accent1 3" xfId="3" xr:uid="{00000000-0005-0000-0000-000001000000}"/>
    <cellStyle name="20% - Accent1 3 2" xfId="4" xr:uid="{00000000-0005-0000-0000-000002000000}"/>
    <cellStyle name="20% - Accent1 4" xfId="5" xr:uid="{00000000-0005-0000-0000-000003000000}"/>
    <cellStyle name="20% - Accent2 2" xfId="6" xr:uid="{00000000-0005-0000-0000-000004000000}"/>
    <cellStyle name="20% - Accent2 3" xfId="7" xr:uid="{00000000-0005-0000-0000-000005000000}"/>
    <cellStyle name="20% - Accent2 3 2" xfId="8" xr:uid="{00000000-0005-0000-0000-000006000000}"/>
    <cellStyle name="20% - Accent2 4" xfId="9" xr:uid="{00000000-0005-0000-0000-000007000000}"/>
    <cellStyle name="20% - Accent3 2" xfId="10" xr:uid="{00000000-0005-0000-0000-000008000000}"/>
    <cellStyle name="20% - Accent3 3" xfId="11" xr:uid="{00000000-0005-0000-0000-000009000000}"/>
    <cellStyle name="20% - Accent3 3 2" xfId="12" xr:uid="{00000000-0005-0000-0000-00000A000000}"/>
    <cellStyle name="20% - Accent3 4" xfId="13" xr:uid="{00000000-0005-0000-0000-00000B000000}"/>
    <cellStyle name="20% - Accent4 2" xfId="14" xr:uid="{00000000-0005-0000-0000-00000C000000}"/>
    <cellStyle name="20% - Accent4 3" xfId="15" xr:uid="{00000000-0005-0000-0000-00000D000000}"/>
    <cellStyle name="20% - Accent4 3 2" xfId="16" xr:uid="{00000000-0005-0000-0000-00000E000000}"/>
    <cellStyle name="20% - Accent4 4" xfId="17" xr:uid="{00000000-0005-0000-0000-00000F000000}"/>
    <cellStyle name="20% - Accent5 2" xfId="18" xr:uid="{00000000-0005-0000-0000-000010000000}"/>
    <cellStyle name="20% - Accent5 3" xfId="19" xr:uid="{00000000-0005-0000-0000-000011000000}"/>
    <cellStyle name="20% - Accent5 3 2" xfId="20" xr:uid="{00000000-0005-0000-0000-000012000000}"/>
    <cellStyle name="20% - Accent5 4" xfId="21" xr:uid="{00000000-0005-0000-0000-000013000000}"/>
    <cellStyle name="20% - Accent6 2" xfId="22" xr:uid="{00000000-0005-0000-0000-000014000000}"/>
    <cellStyle name="20% - Accent6 3" xfId="23" xr:uid="{00000000-0005-0000-0000-000015000000}"/>
    <cellStyle name="20% - Accent6 3 2" xfId="24" xr:uid="{00000000-0005-0000-0000-000016000000}"/>
    <cellStyle name="20% - Accent6 4" xfId="25" xr:uid="{00000000-0005-0000-0000-000017000000}"/>
    <cellStyle name="40% - Accent1 2" xfId="26" xr:uid="{00000000-0005-0000-0000-000018000000}"/>
    <cellStyle name="40% - Accent1 3" xfId="27" xr:uid="{00000000-0005-0000-0000-000019000000}"/>
    <cellStyle name="40% - Accent1 3 2" xfId="28" xr:uid="{00000000-0005-0000-0000-00001A000000}"/>
    <cellStyle name="40% - Accent1 4" xfId="29" xr:uid="{00000000-0005-0000-0000-00001B000000}"/>
    <cellStyle name="40% - Accent2 2" xfId="30" xr:uid="{00000000-0005-0000-0000-00001C000000}"/>
    <cellStyle name="40% - Accent2 3" xfId="31" xr:uid="{00000000-0005-0000-0000-00001D000000}"/>
    <cellStyle name="40% - Accent2 3 2" xfId="32" xr:uid="{00000000-0005-0000-0000-00001E000000}"/>
    <cellStyle name="40% - Accent2 4" xfId="33" xr:uid="{00000000-0005-0000-0000-00001F000000}"/>
    <cellStyle name="40% - Accent3 2" xfId="34" xr:uid="{00000000-0005-0000-0000-000020000000}"/>
    <cellStyle name="40% - Accent3 3" xfId="35" xr:uid="{00000000-0005-0000-0000-000021000000}"/>
    <cellStyle name="40% - Accent3 3 2" xfId="36" xr:uid="{00000000-0005-0000-0000-000022000000}"/>
    <cellStyle name="40% - Accent3 4" xfId="37" xr:uid="{00000000-0005-0000-0000-000023000000}"/>
    <cellStyle name="40% - Accent4 2" xfId="38" xr:uid="{00000000-0005-0000-0000-000024000000}"/>
    <cellStyle name="40% - Accent4 3" xfId="39" xr:uid="{00000000-0005-0000-0000-000025000000}"/>
    <cellStyle name="40% - Accent4 3 2" xfId="40" xr:uid="{00000000-0005-0000-0000-000026000000}"/>
    <cellStyle name="40% - Accent4 4" xfId="41" xr:uid="{00000000-0005-0000-0000-000027000000}"/>
    <cellStyle name="40% - Accent5 2" xfId="42" xr:uid="{00000000-0005-0000-0000-000028000000}"/>
    <cellStyle name="40% - Accent5 3" xfId="43" xr:uid="{00000000-0005-0000-0000-000029000000}"/>
    <cellStyle name="40% - Accent5 3 2" xfId="44" xr:uid="{00000000-0005-0000-0000-00002A000000}"/>
    <cellStyle name="40% - Accent5 4" xfId="45" xr:uid="{00000000-0005-0000-0000-00002B000000}"/>
    <cellStyle name="40% - Accent6 2" xfId="46" xr:uid="{00000000-0005-0000-0000-00002C000000}"/>
    <cellStyle name="40% - Accent6 3" xfId="47" xr:uid="{00000000-0005-0000-0000-00002D000000}"/>
    <cellStyle name="40% - Accent6 3 2" xfId="48" xr:uid="{00000000-0005-0000-0000-00002E000000}"/>
    <cellStyle name="40% - Accent6 4" xfId="49" xr:uid="{00000000-0005-0000-0000-00002F000000}"/>
    <cellStyle name="60% - Accent1 2" xfId="50" xr:uid="{00000000-0005-0000-0000-000030000000}"/>
    <cellStyle name="60% - Accent2 2" xfId="51" xr:uid="{00000000-0005-0000-0000-000031000000}"/>
    <cellStyle name="60% - Accent3 2" xfId="52" xr:uid="{00000000-0005-0000-0000-000032000000}"/>
    <cellStyle name="60% - Accent4 2" xfId="53" xr:uid="{00000000-0005-0000-0000-000033000000}"/>
    <cellStyle name="60% - Accent5 2" xfId="54" xr:uid="{00000000-0005-0000-0000-000034000000}"/>
    <cellStyle name="60% - Accent6 2" xfId="55" xr:uid="{00000000-0005-0000-0000-000035000000}"/>
    <cellStyle name="Accent1 2" xfId="56" xr:uid="{00000000-0005-0000-0000-000036000000}"/>
    <cellStyle name="Accent2 2" xfId="57" xr:uid="{00000000-0005-0000-0000-000037000000}"/>
    <cellStyle name="Accent3 2" xfId="58" xr:uid="{00000000-0005-0000-0000-000038000000}"/>
    <cellStyle name="Accent4 2" xfId="59" xr:uid="{00000000-0005-0000-0000-000039000000}"/>
    <cellStyle name="Accent5 2" xfId="60" xr:uid="{00000000-0005-0000-0000-00003A000000}"/>
    <cellStyle name="Accent6 2" xfId="61" xr:uid="{00000000-0005-0000-0000-00003B000000}"/>
    <cellStyle name="Bad 2" xfId="62" xr:uid="{00000000-0005-0000-0000-00003C000000}"/>
    <cellStyle name="Calculation 2" xfId="63" xr:uid="{00000000-0005-0000-0000-00003D000000}"/>
    <cellStyle name="Check Cell 2" xfId="64" xr:uid="{00000000-0005-0000-0000-00003E000000}"/>
    <cellStyle name="Comma 2" xfId="65" xr:uid="{00000000-0005-0000-0000-00003F000000}"/>
    <cellStyle name="Comma 2 2" xfId="66" xr:uid="{00000000-0005-0000-0000-000040000000}"/>
    <cellStyle name="Comma 3" xfId="67" xr:uid="{00000000-0005-0000-0000-000041000000}"/>
    <cellStyle name="Explanatory Text 2" xfId="68" xr:uid="{00000000-0005-0000-0000-000042000000}"/>
    <cellStyle name="Good 2" xfId="69" xr:uid="{00000000-0005-0000-0000-000043000000}"/>
    <cellStyle name="Heading 1 2" xfId="70" xr:uid="{00000000-0005-0000-0000-000044000000}"/>
    <cellStyle name="Heading 2 2" xfId="71" xr:uid="{00000000-0005-0000-0000-000045000000}"/>
    <cellStyle name="Heading 3 2" xfId="72" xr:uid="{00000000-0005-0000-0000-000046000000}"/>
    <cellStyle name="Heading 4 2" xfId="73" xr:uid="{00000000-0005-0000-0000-000047000000}"/>
    <cellStyle name="Input 2" xfId="74" xr:uid="{00000000-0005-0000-0000-000048000000}"/>
    <cellStyle name="Linked Cell 2" xfId="75" xr:uid="{00000000-0005-0000-0000-000049000000}"/>
    <cellStyle name="Neutral 2" xfId="76" xr:uid="{00000000-0005-0000-0000-00004A000000}"/>
    <cellStyle name="Neutral 3" xfId="160" xr:uid="{00000000-0005-0000-0000-00004B000000}"/>
    <cellStyle name="Normal" xfId="0" builtinId="0"/>
    <cellStyle name="Normal 10" xfId="77" xr:uid="{00000000-0005-0000-0000-00004D000000}"/>
    <cellStyle name="Normal 10 2" xfId="78" xr:uid="{00000000-0005-0000-0000-00004E000000}"/>
    <cellStyle name="Normal 11" xfId="79" xr:uid="{00000000-0005-0000-0000-00004F000000}"/>
    <cellStyle name="Normal 11 2" xfId="80" xr:uid="{00000000-0005-0000-0000-000050000000}"/>
    <cellStyle name="Normal 12" xfId="81" xr:uid="{00000000-0005-0000-0000-000051000000}"/>
    <cellStyle name="Normal 2" xfId="82" xr:uid="{00000000-0005-0000-0000-000052000000}"/>
    <cellStyle name="Normal 2 2" xfId="83" xr:uid="{00000000-0005-0000-0000-000053000000}"/>
    <cellStyle name="Normal 2 3" xfId="84" xr:uid="{00000000-0005-0000-0000-000054000000}"/>
    <cellStyle name="Normal 2 3 2" xfId="85" xr:uid="{00000000-0005-0000-0000-000055000000}"/>
    <cellStyle name="Normal 2 4" xfId="86" xr:uid="{00000000-0005-0000-0000-000056000000}"/>
    <cellStyle name="Normal 2 4 2" xfId="87" xr:uid="{00000000-0005-0000-0000-000057000000}"/>
    <cellStyle name="Normal 2 5" xfId="88" xr:uid="{00000000-0005-0000-0000-000058000000}"/>
    <cellStyle name="Normal 3" xfId="89" xr:uid="{00000000-0005-0000-0000-000059000000}"/>
    <cellStyle name="Normal 3 2" xfId="90" xr:uid="{00000000-0005-0000-0000-00005A000000}"/>
    <cellStyle name="Normal 3 2 2" xfId="91" xr:uid="{00000000-0005-0000-0000-00005B000000}"/>
    <cellStyle name="Normal 3 3" xfId="92" xr:uid="{00000000-0005-0000-0000-00005C000000}"/>
    <cellStyle name="Normal 3 3 2" xfId="93" xr:uid="{00000000-0005-0000-0000-00005D000000}"/>
    <cellStyle name="Normal 3 4" xfId="94" xr:uid="{00000000-0005-0000-0000-00005E000000}"/>
    <cellStyle name="Normal 3 5" xfId="95" xr:uid="{00000000-0005-0000-0000-00005F000000}"/>
    <cellStyle name="Normal 4" xfId="96" xr:uid="{00000000-0005-0000-0000-000060000000}"/>
    <cellStyle name="Normal 4 2" xfId="97" xr:uid="{00000000-0005-0000-0000-000061000000}"/>
    <cellStyle name="Normal 4 3" xfId="98" xr:uid="{00000000-0005-0000-0000-000062000000}"/>
    <cellStyle name="Normal 4 4" xfId="99" xr:uid="{00000000-0005-0000-0000-000063000000}"/>
    <cellStyle name="Normal 5" xfId="100" xr:uid="{00000000-0005-0000-0000-000064000000}"/>
    <cellStyle name="Normal 5 2" xfId="101" xr:uid="{00000000-0005-0000-0000-000065000000}"/>
    <cellStyle name="Normal 5 2 2" xfId="102" xr:uid="{00000000-0005-0000-0000-000066000000}"/>
    <cellStyle name="Normal 5 3" xfId="103" xr:uid="{00000000-0005-0000-0000-000067000000}"/>
    <cellStyle name="Normal 5 3 2" xfId="104" xr:uid="{00000000-0005-0000-0000-000068000000}"/>
    <cellStyle name="Normal 5 4" xfId="105" xr:uid="{00000000-0005-0000-0000-000069000000}"/>
    <cellStyle name="Normal 6" xfId="106" xr:uid="{00000000-0005-0000-0000-00006A000000}"/>
    <cellStyle name="Normal 6 2" xfId="107" xr:uid="{00000000-0005-0000-0000-00006B000000}"/>
    <cellStyle name="Normal 6 2 2" xfId="108" xr:uid="{00000000-0005-0000-0000-00006C000000}"/>
    <cellStyle name="Normal 6 2 2 2" xfId="109" xr:uid="{00000000-0005-0000-0000-00006D000000}"/>
    <cellStyle name="Normal 6 2 3" xfId="110" xr:uid="{00000000-0005-0000-0000-00006E000000}"/>
    <cellStyle name="Normal 6 3" xfId="111" xr:uid="{00000000-0005-0000-0000-00006F000000}"/>
    <cellStyle name="Normal 6 3 2" xfId="112" xr:uid="{00000000-0005-0000-0000-000070000000}"/>
    <cellStyle name="Normal 6 4" xfId="113" xr:uid="{00000000-0005-0000-0000-000071000000}"/>
    <cellStyle name="Normal 6 4 2" xfId="114" xr:uid="{00000000-0005-0000-0000-000072000000}"/>
    <cellStyle name="Normal 6 5" xfId="115" xr:uid="{00000000-0005-0000-0000-000073000000}"/>
    <cellStyle name="Normal 7" xfId="116" xr:uid="{00000000-0005-0000-0000-000074000000}"/>
    <cellStyle name="Normal 7 2" xfId="117" xr:uid="{00000000-0005-0000-0000-000075000000}"/>
    <cellStyle name="Normal 7 3" xfId="118" xr:uid="{00000000-0005-0000-0000-000076000000}"/>
    <cellStyle name="Normal 7 3 2" xfId="119" xr:uid="{00000000-0005-0000-0000-000077000000}"/>
    <cellStyle name="Normal 7 4" xfId="120" xr:uid="{00000000-0005-0000-0000-000078000000}"/>
    <cellStyle name="Normal 7 4 2" xfId="121" xr:uid="{00000000-0005-0000-0000-000079000000}"/>
    <cellStyle name="Normal 7 5" xfId="122" xr:uid="{00000000-0005-0000-0000-00007A000000}"/>
    <cellStyle name="Normal 8" xfId="123" xr:uid="{00000000-0005-0000-0000-00007B000000}"/>
    <cellStyle name="Normal 8 2" xfId="124" xr:uid="{00000000-0005-0000-0000-00007C000000}"/>
    <cellStyle name="Normal 9" xfId="125" xr:uid="{00000000-0005-0000-0000-00007D000000}"/>
    <cellStyle name="Normal 9 2" xfId="126" xr:uid="{00000000-0005-0000-0000-00007E000000}"/>
    <cellStyle name="Note 2" xfId="127" xr:uid="{00000000-0005-0000-0000-00007F000000}"/>
    <cellStyle name="Note 3" xfId="128" xr:uid="{00000000-0005-0000-0000-000080000000}"/>
    <cellStyle name="Note 3 2" xfId="129" xr:uid="{00000000-0005-0000-0000-000081000000}"/>
    <cellStyle name="Note 4" xfId="130" xr:uid="{00000000-0005-0000-0000-000082000000}"/>
    <cellStyle name="Note 4 2" xfId="131" xr:uid="{00000000-0005-0000-0000-000083000000}"/>
    <cellStyle name="Output 2" xfId="132" xr:uid="{00000000-0005-0000-0000-000084000000}"/>
    <cellStyle name="Output Amounts" xfId="133" xr:uid="{00000000-0005-0000-0000-000085000000}"/>
    <cellStyle name="Output Column Headings" xfId="134" xr:uid="{00000000-0005-0000-0000-000086000000}"/>
    <cellStyle name="Output Line Items" xfId="135" xr:uid="{00000000-0005-0000-0000-000087000000}"/>
    <cellStyle name="Output Report Heading" xfId="136" xr:uid="{00000000-0005-0000-0000-000088000000}"/>
    <cellStyle name="Output Report Title" xfId="137" xr:uid="{00000000-0005-0000-0000-000089000000}"/>
    <cellStyle name="Percent" xfId="1" builtinId="5"/>
    <cellStyle name="Percent 10" xfId="138" xr:uid="{00000000-0005-0000-0000-00008B000000}"/>
    <cellStyle name="Percent 2" xfId="139" xr:uid="{00000000-0005-0000-0000-00008C000000}"/>
    <cellStyle name="Percent 2 2" xfId="140" xr:uid="{00000000-0005-0000-0000-00008D000000}"/>
    <cellStyle name="Percent 2 2 2" xfId="141" xr:uid="{00000000-0005-0000-0000-00008E000000}"/>
    <cellStyle name="Percent 2 3" xfId="142" xr:uid="{00000000-0005-0000-0000-00008F000000}"/>
    <cellStyle name="Percent 2 3 2" xfId="143" xr:uid="{00000000-0005-0000-0000-000090000000}"/>
    <cellStyle name="Percent 2 4" xfId="144" xr:uid="{00000000-0005-0000-0000-000091000000}"/>
    <cellStyle name="Percent 3" xfId="145" xr:uid="{00000000-0005-0000-0000-000092000000}"/>
    <cellStyle name="Percent 3 2" xfId="146" xr:uid="{00000000-0005-0000-0000-000093000000}"/>
    <cellStyle name="Percent 4" xfId="147" xr:uid="{00000000-0005-0000-0000-000094000000}"/>
    <cellStyle name="Percent 4 2" xfId="148" xr:uid="{00000000-0005-0000-0000-000095000000}"/>
    <cellStyle name="Percent 5" xfId="149" xr:uid="{00000000-0005-0000-0000-000096000000}"/>
    <cellStyle name="Percent 5 2" xfId="150" xr:uid="{00000000-0005-0000-0000-000097000000}"/>
    <cellStyle name="Percent 6" xfId="151" xr:uid="{00000000-0005-0000-0000-000098000000}"/>
    <cellStyle name="Percent 6 2" xfId="152" xr:uid="{00000000-0005-0000-0000-000099000000}"/>
    <cellStyle name="Percent 7" xfId="153" xr:uid="{00000000-0005-0000-0000-00009A000000}"/>
    <cellStyle name="Percent 7 2" xfId="154" xr:uid="{00000000-0005-0000-0000-00009B000000}"/>
    <cellStyle name="Percent 8" xfId="155" xr:uid="{00000000-0005-0000-0000-00009C000000}"/>
    <cellStyle name="Style 1" xfId="156" xr:uid="{00000000-0005-0000-0000-00009D000000}"/>
    <cellStyle name="Title 2" xfId="157" xr:uid="{00000000-0005-0000-0000-00009E000000}"/>
    <cellStyle name="Total 2" xfId="158" xr:uid="{00000000-0005-0000-0000-00009F000000}"/>
    <cellStyle name="Warning Text 2" xfId="159" xr:uid="{00000000-0005-0000-0000-0000A0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1344757356793"/>
          <c:y val="6.1499883814577397E-2"/>
          <c:w val="0.43766228643270455"/>
          <c:h val="0.88699528943546324"/>
        </c:manualLayout>
      </c:layout>
      <c:pieChart>
        <c:varyColors val="1"/>
        <c:ser>
          <c:idx val="0"/>
          <c:order val="0"/>
          <c:tx>
            <c:strRef>
              <c:f>'Choice+ Patient Data'!$B$2:$E$2</c:f>
              <c:strCache>
                <c:ptCount val="1"/>
                <c:pt idx="0">
                  <c:v>Outcomes/Follow Ups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'Choice+ Patient Data'!$B$2:$B$13</c:f>
              <c:strCache>
                <c:ptCount val="12"/>
                <c:pt idx="0">
                  <c:v>Outcomes/Follow Ups</c:v>
                </c:pt>
                <c:pt idx="1">
                  <c:v>Did Not Attend</c:v>
                </c:pt>
                <c:pt idx="2">
                  <c:v>No Follow Up Required</c:v>
                </c:pt>
                <c:pt idx="3">
                  <c:v>To Ring Own GP If No Better</c:v>
                </c:pt>
                <c:pt idx="4">
                  <c:v>Prescription Issued</c:v>
                </c:pt>
                <c:pt idx="5">
                  <c:v>Admitted to Hospital</c:v>
                </c:pt>
                <c:pt idx="6">
                  <c:v>Referred to A&amp;E</c:v>
                </c:pt>
                <c:pt idx="7">
                  <c:v>Own GP: Needs Urgent Appointment</c:v>
                </c:pt>
                <c:pt idx="8">
                  <c:v>Call back if no better</c:v>
                </c:pt>
                <c:pt idx="9">
                  <c:v>Own GP: Needs routine appointment</c:v>
                </c:pt>
                <c:pt idx="10">
                  <c:v>Follow up appointment needed</c:v>
                </c:pt>
                <c:pt idx="11">
                  <c:v>Onward referral - Hospital</c:v>
                </c:pt>
              </c:strCache>
            </c:strRef>
          </c:cat>
          <c:val>
            <c:numRef>
              <c:f>'Choice+ Patient Data'!$L$3:$L$13</c:f>
              <c:numCache>
                <c:formatCode>0%</c:formatCode>
                <c:ptCount val="11"/>
                <c:pt idx="0">
                  <c:v>7.7720694781610493E-3</c:v>
                </c:pt>
                <c:pt idx="1">
                  <c:v>5.3200097856564856E-2</c:v>
                </c:pt>
                <c:pt idx="2">
                  <c:v>0.39692128192099962</c:v>
                </c:pt>
                <c:pt idx="3">
                  <c:v>0.28120589397617568</c:v>
                </c:pt>
                <c:pt idx="4">
                  <c:v>4.0648111556483941E-3</c:v>
                </c:pt>
                <c:pt idx="5">
                  <c:v>1.403865334311899E-2</c:v>
                </c:pt>
                <c:pt idx="6">
                  <c:v>1.7501270253486141E-2</c:v>
                </c:pt>
                <c:pt idx="7">
                  <c:v>0.11795479779446358</c:v>
                </c:pt>
                <c:pt idx="8">
                  <c:v>6.626018555110183E-2</c:v>
                </c:pt>
                <c:pt idx="9">
                  <c:v>4.0497562995163626E-2</c:v>
                </c:pt>
                <c:pt idx="10">
                  <c:v>5.8337567511620471E-4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C-47C5-8045-C79F520233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914668336912435"/>
          <c:y val="3.2025804051340576E-2"/>
          <c:w val="0.39915742066332616"/>
          <c:h val="0.9359483918973188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1061171181354"/>
          <c:y val="6.7595249223983994E-2"/>
          <c:w val="0.69492722500596515"/>
          <c:h val="0.79814810819880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'Choice+ Patient Data'!$B$35</c:f>
              <c:strCache>
                <c:ptCount val="1"/>
                <c:pt idx="0">
                  <c:v>0- 9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'Choice+ Patient Data'!$B$34</c:f>
              <c:strCache>
                <c:ptCount val="1"/>
                <c:pt idx="0">
                  <c:v>Age Range</c:v>
                </c:pt>
              </c:strCache>
            </c:strRef>
          </c:cat>
          <c:val>
            <c:numRef>
              <c:f>'Choice+ Patient Data'!$I$35</c:f>
              <c:numCache>
                <c:formatCode>General</c:formatCode>
                <c:ptCount val="1"/>
                <c:pt idx="0">
                  <c:v>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8-494E-B7DA-BDDECFE6C909}"/>
            </c:ext>
          </c:extLst>
        </c:ser>
        <c:ser>
          <c:idx val="1"/>
          <c:order val="1"/>
          <c:tx>
            <c:strRef>
              <c:f>'Choice+ Patient Data'!$B$36</c:f>
              <c:strCache>
                <c:ptCount val="1"/>
                <c:pt idx="0">
                  <c:v>0 - 10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'Choice+ Patient Data'!$B$34</c:f>
              <c:strCache>
                <c:ptCount val="1"/>
                <c:pt idx="0">
                  <c:v>Age Range</c:v>
                </c:pt>
              </c:strCache>
            </c:strRef>
          </c:cat>
          <c:val>
            <c:numRef>
              <c:f>'Choice+ Patient Data'!$I$36</c:f>
              <c:numCache>
                <c:formatCode>General</c:formatCode>
                <c:ptCount val="1"/>
                <c:pt idx="0">
                  <c:v>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8-494E-B7DA-BDDECFE6C909}"/>
            </c:ext>
          </c:extLst>
        </c:ser>
        <c:ser>
          <c:idx val="2"/>
          <c:order val="2"/>
          <c:tx>
            <c:strRef>
              <c:f>'Choice+ Patient Data'!$B$37</c:f>
              <c:strCache>
                <c:ptCount val="1"/>
                <c:pt idx="0">
                  <c:v>20- 29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'Choice+ Patient Data'!$B$34</c:f>
              <c:strCache>
                <c:ptCount val="1"/>
                <c:pt idx="0">
                  <c:v>Age Range</c:v>
                </c:pt>
              </c:strCache>
            </c:strRef>
          </c:cat>
          <c:val>
            <c:numRef>
              <c:f>'Choice+ Patient Data'!$I$37</c:f>
              <c:numCache>
                <c:formatCode>General</c:formatCode>
                <c:ptCount val="1"/>
                <c:pt idx="0">
                  <c:v>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8-494E-B7DA-BDDECFE6C909}"/>
            </c:ext>
          </c:extLst>
        </c:ser>
        <c:ser>
          <c:idx val="3"/>
          <c:order val="3"/>
          <c:tx>
            <c:strRef>
              <c:f>'Choice+ Patient Data'!$B$38</c:f>
              <c:strCache>
                <c:ptCount val="1"/>
                <c:pt idx="0">
                  <c:v>30- 39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'Choice+ Patient Data'!$B$34</c:f>
              <c:strCache>
                <c:ptCount val="1"/>
                <c:pt idx="0">
                  <c:v>Age Range</c:v>
                </c:pt>
              </c:strCache>
            </c:strRef>
          </c:cat>
          <c:val>
            <c:numRef>
              <c:f>'Choice+ Patient Data'!$I$38</c:f>
              <c:numCache>
                <c:formatCode>General</c:formatCode>
                <c:ptCount val="1"/>
                <c:pt idx="0">
                  <c:v>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D8-494E-B7DA-BDDECFE6C909}"/>
            </c:ext>
          </c:extLst>
        </c:ser>
        <c:ser>
          <c:idx val="4"/>
          <c:order val="4"/>
          <c:tx>
            <c:strRef>
              <c:f>'Choice+ Patient Data'!$B$39</c:f>
              <c:strCache>
                <c:ptCount val="1"/>
                <c:pt idx="0">
                  <c:v>40- 49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'Choice+ Patient Data'!$B$34</c:f>
              <c:strCache>
                <c:ptCount val="1"/>
                <c:pt idx="0">
                  <c:v>Age Range</c:v>
                </c:pt>
              </c:strCache>
            </c:strRef>
          </c:cat>
          <c:val>
            <c:numRef>
              <c:f>'Choice+ Patient Data'!$I$39</c:f>
              <c:numCache>
                <c:formatCode>General</c:formatCode>
                <c:ptCount val="1"/>
                <c:pt idx="0">
                  <c:v>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D8-494E-B7DA-BDDECFE6C909}"/>
            </c:ext>
          </c:extLst>
        </c:ser>
        <c:ser>
          <c:idx val="5"/>
          <c:order val="5"/>
          <c:tx>
            <c:strRef>
              <c:f>'Choice+ Patient Data'!$B$40</c:f>
              <c:strCache>
                <c:ptCount val="1"/>
                <c:pt idx="0">
                  <c:v>50- 59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'Choice+ Patient Data'!$B$34</c:f>
              <c:strCache>
                <c:ptCount val="1"/>
                <c:pt idx="0">
                  <c:v>Age Range</c:v>
                </c:pt>
              </c:strCache>
            </c:strRef>
          </c:cat>
          <c:val>
            <c:numRef>
              <c:f>'Choice+ Patient Data'!$I$40</c:f>
              <c:numCache>
                <c:formatCode>General</c:formatCode>
                <c:ptCount val="1"/>
                <c:pt idx="0">
                  <c:v>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D8-494E-B7DA-BDDECFE6C909}"/>
            </c:ext>
          </c:extLst>
        </c:ser>
        <c:ser>
          <c:idx val="6"/>
          <c:order val="6"/>
          <c:tx>
            <c:strRef>
              <c:f>'Choice+ Patient Data'!$B$41</c:f>
              <c:strCache>
                <c:ptCount val="1"/>
                <c:pt idx="0">
                  <c:v>60- 69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'Choice+ Patient Data'!$B$34</c:f>
              <c:strCache>
                <c:ptCount val="1"/>
                <c:pt idx="0">
                  <c:v>Age Range</c:v>
                </c:pt>
              </c:strCache>
            </c:strRef>
          </c:cat>
          <c:val>
            <c:numRef>
              <c:f>'Choice+ Patient Data'!$I$41</c:f>
              <c:numCache>
                <c:formatCode>General</c:formatCode>
                <c:ptCount val="1"/>
                <c:pt idx="0">
                  <c:v>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D8-494E-B7DA-BDDECFE6C909}"/>
            </c:ext>
          </c:extLst>
        </c:ser>
        <c:ser>
          <c:idx val="7"/>
          <c:order val="7"/>
          <c:tx>
            <c:strRef>
              <c:f>'Choice+ Patient Data'!$B$42</c:f>
              <c:strCache>
                <c:ptCount val="1"/>
                <c:pt idx="0">
                  <c:v>70- 79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'Choice+ Patient Data'!$B$34</c:f>
              <c:strCache>
                <c:ptCount val="1"/>
                <c:pt idx="0">
                  <c:v>Age Range</c:v>
                </c:pt>
              </c:strCache>
            </c:strRef>
          </c:cat>
          <c:val>
            <c:numRef>
              <c:f>'Choice+ Patient Data'!$I$42</c:f>
              <c:numCache>
                <c:formatCode>General</c:formatCode>
                <c:ptCount val="1"/>
                <c:pt idx="0">
                  <c:v>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D8-494E-B7DA-BDDECFE6C909}"/>
            </c:ext>
          </c:extLst>
        </c:ser>
        <c:ser>
          <c:idx val="8"/>
          <c:order val="8"/>
          <c:tx>
            <c:strRef>
              <c:f>'Choice+ Patient Data'!$B$43</c:f>
              <c:strCache>
                <c:ptCount val="1"/>
                <c:pt idx="0">
                  <c:v>80 +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'Choice+ Patient Data'!$B$34</c:f>
              <c:strCache>
                <c:ptCount val="1"/>
                <c:pt idx="0">
                  <c:v>Age Range</c:v>
                </c:pt>
              </c:strCache>
            </c:strRef>
          </c:cat>
          <c:val>
            <c:numRef>
              <c:f>'Choice+ Patient Data'!$I$43</c:f>
              <c:numCache>
                <c:formatCode>General</c:formatCode>
                <c:ptCount val="1"/>
                <c:pt idx="0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D8-494E-B7DA-BDDECFE6C9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976896"/>
        <c:axId val="96978432"/>
      </c:barChart>
      <c:catAx>
        <c:axId val="9697689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978432"/>
        <c:crosses val="autoZero"/>
        <c:auto val="1"/>
        <c:lblAlgn val="ctr"/>
        <c:lblOffset val="100"/>
        <c:noMultiLvlLbl val="0"/>
      </c:catAx>
      <c:valAx>
        <c:axId val="9697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976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563496171975044E-2"/>
          <c:y val="9.6756853206784399E-2"/>
          <c:w val="0.61508032949168556"/>
          <c:h val="0.76291045119103729"/>
        </c:manualLayout>
      </c:layout>
      <c:pieChart>
        <c:varyColors val="1"/>
        <c:ser>
          <c:idx val="0"/>
          <c:order val="0"/>
          <c:tx>
            <c:strRef>
              <c:f>'Choice+ Patient Data'!$B$57</c:f>
              <c:strCache>
                <c:ptCount val="1"/>
                <c:pt idx="0">
                  <c:v>Age Range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'Choice+ Patient Data'!$B$58:$B$60</c:f>
              <c:strCache>
                <c:ptCount val="3"/>
                <c:pt idx="0">
                  <c:v>Under 18</c:v>
                </c:pt>
                <c:pt idx="1">
                  <c:v>18- 64</c:v>
                </c:pt>
                <c:pt idx="2">
                  <c:v>65+</c:v>
                </c:pt>
              </c:strCache>
            </c:strRef>
          </c:cat>
          <c:val>
            <c:numRef>
              <c:f>'Choice+ Patient Data'!$I$58:$I$60</c:f>
              <c:numCache>
                <c:formatCode>General</c:formatCode>
                <c:ptCount val="3"/>
                <c:pt idx="0">
                  <c:v>8222</c:v>
                </c:pt>
                <c:pt idx="1">
                  <c:v>17585</c:v>
                </c:pt>
                <c:pt idx="2">
                  <c:v>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D-42FB-A03A-F13814D4B5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14294017746055"/>
          <c:y val="0.15054886032966766"/>
          <c:w val="0.34418522963439979"/>
          <c:h val="0.74359521776259607"/>
        </c:manualLayout>
      </c:layout>
      <c:overlay val="0"/>
      <c:txPr>
        <a:bodyPr/>
        <a:lstStyle/>
        <a:p>
          <a:pPr rtl="0"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60936143153427E-2"/>
          <c:y val="2.7777777777777776E-2"/>
          <c:w val="0.61269160683715129"/>
          <c:h val="0.97222222222222221"/>
        </c:manualLayout>
      </c:layout>
      <c:pieChart>
        <c:varyColors val="1"/>
        <c:ser>
          <c:idx val="0"/>
          <c:order val="0"/>
          <c:tx>
            <c:strRef>
              <c:f>'Patient Experience Feedback'!$B$3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'Patient Experience Feedback'!$B$4:$B$11</c:f>
              <c:strCache>
                <c:ptCount val="8"/>
                <c:pt idx="0">
                  <c:v>Nothing</c:v>
                </c:pt>
                <c:pt idx="1">
                  <c:v>Wait for GP Appt</c:v>
                </c:pt>
                <c:pt idx="2">
                  <c:v>Pharmacist</c:v>
                </c:pt>
                <c:pt idx="3">
                  <c:v>Called NHS111</c:v>
                </c:pt>
                <c:pt idx="4">
                  <c:v>OOH</c:v>
                </c:pt>
                <c:pt idx="5">
                  <c:v>Visited A&amp;E</c:v>
                </c:pt>
                <c:pt idx="6">
                  <c:v>Walk In Centre</c:v>
                </c:pt>
                <c:pt idx="7">
                  <c:v>Other</c:v>
                </c:pt>
              </c:strCache>
            </c:strRef>
          </c:cat>
          <c:val>
            <c:numRef>
              <c:f>'Patient Experience Feedback'!$J$4:$J$11</c:f>
              <c:numCache>
                <c:formatCode>0%</c:formatCode>
                <c:ptCount val="8"/>
                <c:pt idx="0">
                  <c:v>6.4935064935064929E-2</c:v>
                </c:pt>
                <c:pt idx="1">
                  <c:v>0.40909090909090912</c:v>
                </c:pt>
                <c:pt idx="2">
                  <c:v>0.13636363636363635</c:v>
                </c:pt>
                <c:pt idx="3">
                  <c:v>6.4935064935064929E-2</c:v>
                </c:pt>
                <c:pt idx="4">
                  <c:v>8.7662337662337664E-2</c:v>
                </c:pt>
                <c:pt idx="5">
                  <c:v>0.12012987012987013</c:v>
                </c:pt>
                <c:pt idx="6">
                  <c:v>6.4935064935064929E-2</c:v>
                </c:pt>
                <c:pt idx="7">
                  <c:v>5.1948051948051951E-2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E-4363-A9D7-DE79A7454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Has this service helped you in managing your chronic condition?</a:t>
            </a:r>
          </a:p>
        </c:rich>
      </c:tx>
      <c:layout>
        <c:manualLayout>
          <c:xMode val="edge"/>
          <c:yMode val="edge"/>
          <c:x val="0.14459105918211837"/>
          <c:y val="2.229066990219494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'PNSI Patient Feedback'!$D$4</c:f>
              <c:strCache>
                <c:ptCount val="1"/>
                <c:pt idx="0">
                  <c:v>Diabetes</c:v>
                </c:pt>
              </c:strCache>
            </c:strRef>
          </c:tx>
          <c:invertIfNegative val="0"/>
          <c:cat>
            <c:strRef>
              <c:f>'PNSI Patient Feedback'!$B$5:$C$9</c:f>
              <c:strCache>
                <c:ptCount val="5"/>
                <c:pt idx="0">
                  <c:v>Yes - A Lot</c:v>
                </c:pt>
                <c:pt idx="1">
                  <c:v>Yes - Some</c:v>
                </c:pt>
                <c:pt idx="2">
                  <c:v>Neither Yes or No</c:v>
                </c:pt>
                <c:pt idx="3">
                  <c:v>No</c:v>
                </c:pt>
                <c:pt idx="4">
                  <c:v>Don’t Know</c:v>
                </c:pt>
              </c:strCache>
            </c:strRef>
          </c:cat>
          <c:val>
            <c:numRef>
              <c:f>'PNSI Patient Feedback'!$E$5:$E$9</c:f>
              <c:numCache>
                <c:formatCode>0%</c:formatCode>
                <c:ptCount val="5"/>
                <c:pt idx="0">
                  <c:v>0.89</c:v>
                </c:pt>
                <c:pt idx="1">
                  <c:v>0.09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C-407C-A56D-E89B96ACEF66}"/>
            </c:ext>
          </c:extLst>
        </c:ser>
        <c:ser>
          <c:idx val="1"/>
          <c:order val="1"/>
          <c:tx>
            <c:strRef>
              <c:f>'PNSI Patient Feedback'!$F$4</c:f>
              <c:strCache>
                <c:ptCount val="1"/>
                <c:pt idx="0">
                  <c:v>Respiratory</c:v>
                </c:pt>
              </c:strCache>
            </c:strRef>
          </c:tx>
          <c:invertIfNegative val="0"/>
          <c:cat>
            <c:strRef>
              <c:f>'PNSI Patient Feedback'!$B$5:$C$9</c:f>
              <c:strCache>
                <c:ptCount val="5"/>
                <c:pt idx="0">
                  <c:v>Yes - A Lot</c:v>
                </c:pt>
                <c:pt idx="1">
                  <c:v>Yes - Some</c:v>
                </c:pt>
                <c:pt idx="2">
                  <c:v>Neither Yes or No</c:v>
                </c:pt>
                <c:pt idx="3">
                  <c:v>No</c:v>
                </c:pt>
                <c:pt idx="4">
                  <c:v>Don’t Know</c:v>
                </c:pt>
              </c:strCache>
            </c:strRef>
          </c:cat>
          <c:val>
            <c:numRef>
              <c:f>'PNSI Patient Feedback'!$G$5:$G$9</c:f>
              <c:numCache>
                <c:formatCode>0%</c:formatCode>
                <c:ptCount val="5"/>
                <c:pt idx="0">
                  <c:v>0.8571428571428571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2C-407C-A56D-E89B96ACEF66}"/>
            </c:ext>
          </c:extLst>
        </c:ser>
        <c:ser>
          <c:idx val="2"/>
          <c:order val="2"/>
          <c:tx>
            <c:strRef>
              <c:f>'PNSI Patient Feedback'!$H$4</c:f>
              <c:strCache>
                <c:ptCount val="1"/>
                <c:pt idx="0">
                  <c:v>Cardiovascular</c:v>
                </c:pt>
              </c:strCache>
            </c:strRef>
          </c:tx>
          <c:invertIfNegative val="0"/>
          <c:cat>
            <c:strRef>
              <c:f>'PNSI Patient Feedback'!$B$5:$C$9</c:f>
              <c:strCache>
                <c:ptCount val="5"/>
                <c:pt idx="0">
                  <c:v>Yes - A Lot</c:v>
                </c:pt>
                <c:pt idx="1">
                  <c:v>Yes - Some</c:v>
                </c:pt>
                <c:pt idx="2">
                  <c:v>Neither Yes or No</c:v>
                </c:pt>
                <c:pt idx="3">
                  <c:v>No</c:v>
                </c:pt>
                <c:pt idx="4">
                  <c:v>Don’t Know</c:v>
                </c:pt>
              </c:strCache>
            </c:strRef>
          </c:cat>
          <c:val>
            <c:numRef>
              <c:f>'PNSI Patient Feedback'!$I$5:$I$9</c:f>
              <c:numCache>
                <c:formatCode>0%</c:formatCode>
                <c:ptCount val="5"/>
                <c:pt idx="0">
                  <c:v>0.68</c:v>
                </c:pt>
                <c:pt idx="1">
                  <c:v>0.24</c:v>
                </c:pt>
                <c:pt idx="2">
                  <c:v>0.08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C-407C-A56D-E89B96ACEF66}"/>
            </c:ext>
          </c:extLst>
        </c:ser>
        <c:ser>
          <c:idx val="3"/>
          <c:order val="3"/>
          <c:tx>
            <c:strRef>
              <c:f>'PNSI Patient Feedback'!$J$4</c:f>
              <c:strCache>
                <c:ptCount val="1"/>
                <c:pt idx="0">
                  <c:v>Health Check</c:v>
                </c:pt>
              </c:strCache>
            </c:strRef>
          </c:tx>
          <c:invertIfNegative val="0"/>
          <c:cat>
            <c:strRef>
              <c:f>'PNSI Patient Feedback'!$B$5:$C$9</c:f>
              <c:strCache>
                <c:ptCount val="5"/>
                <c:pt idx="0">
                  <c:v>Yes - A Lot</c:v>
                </c:pt>
                <c:pt idx="1">
                  <c:v>Yes - Some</c:v>
                </c:pt>
                <c:pt idx="2">
                  <c:v>Neither Yes or No</c:v>
                </c:pt>
                <c:pt idx="3">
                  <c:v>No</c:v>
                </c:pt>
                <c:pt idx="4">
                  <c:v>Don’t Know</c:v>
                </c:pt>
              </c:strCache>
            </c:strRef>
          </c:cat>
          <c:val>
            <c:numRef>
              <c:f>'PNSI Patient Feedback'!$K$5:$K$9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2C-407C-A56D-E89B96ACE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438784"/>
        <c:axId val="120440320"/>
      </c:barChart>
      <c:catAx>
        <c:axId val="1204387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440320"/>
        <c:crosses val="autoZero"/>
        <c:auto val="1"/>
        <c:lblAlgn val="ctr"/>
        <c:lblOffset val="100"/>
        <c:noMultiLvlLbl val="0"/>
      </c:catAx>
      <c:valAx>
        <c:axId val="12044032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43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90377614088561E-2"/>
          <c:y val="0.92314420192143476"/>
          <c:w val="0.92201326917468651"/>
          <c:h val="5.8611640301835438E-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How likely would you be to recommend this service to a friend or family member if they needed similar care or treatment?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889721188502555"/>
          <c:y val="0.21252423150124564"/>
          <c:w val="0.64336788530236966"/>
          <c:h val="0.569023272041600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'PNSI Patient Feedback'!$D$11</c:f>
              <c:strCache>
                <c:ptCount val="1"/>
                <c:pt idx="0">
                  <c:v>Diabetes</c:v>
                </c:pt>
              </c:strCache>
            </c:strRef>
          </c:tx>
          <c:invertIfNegative val="0"/>
          <c:cat>
            <c:strRef>
              <c:f>'PNSI Patient Feedback'!$B$12:$C$15</c:f>
              <c:strCache>
                <c:ptCount val="4"/>
                <c:pt idx="0">
                  <c:v>Extremely Likely</c:v>
                </c:pt>
                <c:pt idx="1">
                  <c:v>Likely</c:v>
                </c:pt>
                <c:pt idx="2">
                  <c:v>Unlikely</c:v>
                </c:pt>
                <c:pt idx="3">
                  <c:v>Extremely Unlikely</c:v>
                </c:pt>
              </c:strCache>
            </c:strRef>
          </c:cat>
          <c:val>
            <c:numRef>
              <c:f>'PNSI Patient Feedback'!$E$12:$E$15</c:f>
              <c:numCache>
                <c:formatCode>0%</c:formatCode>
                <c:ptCount val="4"/>
                <c:pt idx="0">
                  <c:v>0.92783505154639179</c:v>
                </c:pt>
                <c:pt idx="1">
                  <c:v>6.1855670103092786E-2</c:v>
                </c:pt>
                <c:pt idx="2">
                  <c:v>1.0309278350515464E-2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8-4CC4-A9CD-59C616D0AD7E}"/>
            </c:ext>
          </c:extLst>
        </c:ser>
        <c:ser>
          <c:idx val="1"/>
          <c:order val="1"/>
          <c:tx>
            <c:strRef>
              <c:f>'PNSI Patient Feedback'!$F$11</c:f>
              <c:strCache>
                <c:ptCount val="1"/>
                <c:pt idx="0">
                  <c:v>Respiratory</c:v>
                </c:pt>
              </c:strCache>
            </c:strRef>
          </c:tx>
          <c:invertIfNegative val="0"/>
          <c:cat>
            <c:strRef>
              <c:f>'PNSI Patient Feedback'!$B$12:$C$15</c:f>
              <c:strCache>
                <c:ptCount val="4"/>
                <c:pt idx="0">
                  <c:v>Extremely Likely</c:v>
                </c:pt>
                <c:pt idx="1">
                  <c:v>Likely</c:v>
                </c:pt>
                <c:pt idx="2">
                  <c:v>Unlikely</c:v>
                </c:pt>
                <c:pt idx="3">
                  <c:v>Extremely Unlikely</c:v>
                </c:pt>
              </c:strCache>
            </c:strRef>
          </c:cat>
          <c:val>
            <c:numRef>
              <c:f>'PNSI Patient Feedback'!$G$12:$G$15</c:f>
              <c:numCache>
                <c:formatCode>0%</c:formatCode>
                <c:ptCount val="4"/>
                <c:pt idx="0">
                  <c:v>0.80769230769230771</c:v>
                </c:pt>
                <c:pt idx="1">
                  <c:v>0.19230769230769232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8-4CC4-A9CD-59C616D0AD7E}"/>
            </c:ext>
          </c:extLst>
        </c:ser>
        <c:ser>
          <c:idx val="2"/>
          <c:order val="2"/>
          <c:tx>
            <c:strRef>
              <c:f>'PNSI Patient Feedback'!$H$11</c:f>
              <c:strCache>
                <c:ptCount val="1"/>
                <c:pt idx="0">
                  <c:v>Cardiovascular</c:v>
                </c:pt>
              </c:strCache>
            </c:strRef>
          </c:tx>
          <c:invertIfNegative val="0"/>
          <c:cat>
            <c:strRef>
              <c:f>'PNSI Patient Feedback'!$B$12:$C$15</c:f>
              <c:strCache>
                <c:ptCount val="4"/>
                <c:pt idx="0">
                  <c:v>Extremely Likely</c:v>
                </c:pt>
                <c:pt idx="1">
                  <c:v>Likely</c:v>
                </c:pt>
                <c:pt idx="2">
                  <c:v>Unlikely</c:v>
                </c:pt>
                <c:pt idx="3">
                  <c:v>Extremely Unlikely</c:v>
                </c:pt>
              </c:strCache>
            </c:strRef>
          </c:cat>
          <c:val>
            <c:numRef>
              <c:f>'PNSI Patient Feedback'!$I$12:$I$15</c:f>
              <c:numCache>
                <c:formatCode>0%</c:formatCode>
                <c:ptCount val="4"/>
                <c:pt idx="0">
                  <c:v>0.76923076923076927</c:v>
                </c:pt>
                <c:pt idx="1">
                  <c:v>0.23076923076923078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78-4CC4-A9CD-59C616D0AD7E}"/>
            </c:ext>
          </c:extLst>
        </c:ser>
        <c:ser>
          <c:idx val="3"/>
          <c:order val="3"/>
          <c:tx>
            <c:strRef>
              <c:f>'PNSI Patient Feedback'!$J$11</c:f>
              <c:strCache>
                <c:ptCount val="1"/>
                <c:pt idx="0">
                  <c:v>Health Check</c:v>
                </c:pt>
              </c:strCache>
            </c:strRef>
          </c:tx>
          <c:invertIfNegative val="0"/>
          <c:cat>
            <c:strRef>
              <c:f>'PNSI Patient Feedback'!$B$12:$C$15</c:f>
              <c:strCache>
                <c:ptCount val="4"/>
                <c:pt idx="0">
                  <c:v>Extremely Likely</c:v>
                </c:pt>
                <c:pt idx="1">
                  <c:v>Likely</c:v>
                </c:pt>
                <c:pt idx="2">
                  <c:v>Unlikely</c:v>
                </c:pt>
                <c:pt idx="3">
                  <c:v>Extremely Unlikely</c:v>
                </c:pt>
              </c:strCache>
            </c:strRef>
          </c:cat>
          <c:val>
            <c:numRef>
              <c:f>'PNSI Patient Feedback'!$K$12:$K$15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78-4CC4-A9CD-59C616D0AD7E}"/>
            </c:ext>
          </c:extLst>
        </c:ser>
        <c:ser>
          <c:idx val="4"/>
          <c:order val="4"/>
          <c:tx>
            <c:strRef>
              <c:f>'PNSI Patient Feedback'!$L$11</c:f>
              <c:strCache>
                <c:ptCount val="1"/>
                <c:pt idx="0">
                  <c:v>Sexual Health</c:v>
                </c:pt>
              </c:strCache>
            </c:strRef>
          </c:tx>
          <c:invertIfNegative val="0"/>
          <c:cat>
            <c:strRef>
              <c:f>'PNSI Patient Feedback'!$B$12:$C$15</c:f>
              <c:strCache>
                <c:ptCount val="4"/>
                <c:pt idx="0">
                  <c:v>Extremely Likely</c:v>
                </c:pt>
                <c:pt idx="1">
                  <c:v>Likely</c:v>
                </c:pt>
                <c:pt idx="2">
                  <c:v>Unlikely</c:v>
                </c:pt>
                <c:pt idx="3">
                  <c:v>Extremely Unlikely</c:v>
                </c:pt>
              </c:strCache>
            </c:strRef>
          </c:cat>
          <c:val>
            <c:numRef>
              <c:f>'PNSI Patient Feedback'!$M$12:$M$15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78-4CC4-A9CD-59C616D0A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959360"/>
        <c:axId val="162961664"/>
      </c:barChart>
      <c:catAx>
        <c:axId val="1629593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2961664"/>
        <c:crosses val="autoZero"/>
        <c:auto val="1"/>
        <c:lblAlgn val="ctr"/>
        <c:lblOffset val="100"/>
        <c:noMultiLvlLbl val="0"/>
      </c:catAx>
      <c:valAx>
        <c:axId val="16296166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2959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120078740157473E-2"/>
          <c:y val="0.88467789989082357"/>
          <c:w val="0.90920406824146993"/>
          <c:h val="9.3612243057883154E-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Overall how would you describe your experience today?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'PNSI Patient Feedback'!$D$17</c:f>
              <c:strCache>
                <c:ptCount val="1"/>
                <c:pt idx="0">
                  <c:v>Diabetes</c:v>
                </c:pt>
              </c:strCache>
            </c:strRef>
          </c:tx>
          <c:invertIfNegative val="0"/>
          <c:cat>
            <c:strRef>
              <c:f>'PNSI Patient Feedback'!$B$18:$C$22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Poor</c:v>
                </c:pt>
                <c:pt idx="4">
                  <c:v>Very Poor</c:v>
                </c:pt>
              </c:strCache>
            </c:strRef>
          </c:cat>
          <c:val>
            <c:numRef>
              <c:f>'PNSI Patient Feedback'!$E$18:$E$22</c:f>
              <c:numCache>
                <c:formatCode>0%</c:formatCode>
                <c:ptCount val="5"/>
                <c:pt idx="0">
                  <c:v>0.91089108910891092</c:v>
                </c:pt>
                <c:pt idx="1">
                  <c:v>7.9207920792079209E-2</c:v>
                </c:pt>
                <c:pt idx="2">
                  <c:v>0</c:v>
                </c:pt>
                <c:pt idx="3">
                  <c:v>9.9009900990099011E-3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D-466F-882D-9D06B0C91732}"/>
            </c:ext>
          </c:extLst>
        </c:ser>
        <c:ser>
          <c:idx val="1"/>
          <c:order val="1"/>
          <c:tx>
            <c:strRef>
              <c:f>'PNSI Patient Feedback'!$F$17</c:f>
              <c:strCache>
                <c:ptCount val="1"/>
                <c:pt idx="0">
                  <c:v>Respiratory</c:v>
                </c:pt>
              </c:strCache>
            </c:strRef>
          </c:tx>
          <c:invertIfNegative val="0"/>
          <c:cat>
            <c:strRef>
              <c:f>'PNSI Patient Feedback'!$B$18:$C$22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Poor</c:v>
                </c:pt>
                <c:pt idx="4">
                  <c:v>Very Poor</c:v>
                </c:pt>
              </c:strCache>
            </c:strRef>
          </c:cat>
          <c:val>
            <c:numRef>
              <c:f>'PNSI Patient Feedback'!$G$18:$G$22</c:f>
              <c:numCache>
                <c:formatCode>0%</c:formatCode>
                <c:ptCount val="5"/>
                <c:pt idx="0">
                  <c:v>0.85897435897435892</c:v>
                </c:pt>
                <c:pt idx="1">
                  <c:v>0.14102564102564102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D-466F-882D-9D06B0C91732}"/>
            </c:ext>
          </c:extLst>
        </c:ser>
        <c:ser>
          <c:idx val="2"/>
          <c:order val="2"/>
          <c:tx>
            <c:strRef>
              <c:f>'PNSI Patient Feedback'!$H$17</c:f>
              <c:strCache>
                <c:ptCount val="1"/>
                <c:pt idx="0">
                  <c:v>Cardiovascular</c:v>
                </c:pt>
              </c:strCache>
            </c:strRef>
          </c:tx>
          <c:invertIfNegative val="0"/>
          <c:cat>
            <c:strRef>
              <c:f>'PNSI Patient Feedback'!$B$18:$C$22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Poor</c:v>
                </c:pt>
                <c:pt idx="4">
                  <c:v>Very Poor</c:v>
                </c:pt>
              </c:strCache>
            </c:strRef>
          </c:cat>
          <c:val>
            <c:numRef>
              <c:f>'PNSI Patient Feedback'!$I$18:$I$22</c:f>
              <c:numCache>
                <c:formatCode>0%</c:formatCode>
                <c:ptCount val="5"/>
                <c:pt idx="0">
                  <c:v>0.79166666666666663</c:v>
                </c:pt>
                <c:pt idx="1">
                  <c:v>0.125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BD-466F-882D-9D06B0C91732}"/>
            </c:ext>
          </c:extLst>
        </c:ser>
        <c:ser>
          <c:idx val="3"/>
          <c:order val="3"/>
          <c:tx>
            <c:strRef>
              <c:f>'PNSI Patient Feedback'!$J$17</c:f>
              <c:strCache>
                <c:ptCount val="1"/>
                <c:pt idx="0">
                  <c:v>Health Check</c:v>
                </c:pt>
              </c:strCache>
            </c:strRef>
          </c:tx>
          <c:invertIfNegative val="0"/>
          <c:cat>
            <c:strRef>
              <c:f>'PNSI Patient Feedback'!$B$18:$C$22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Poor</c:v>
                </c:pt>
                <c:pt idx="4">
                  <c:v>Very Poor</c:v>
                </c:pt>
              </c:strCache>
            </c:strRef>
          </c:cat>
          <c:val>
            <c:numRef>
              <c:f>'PNSI Patient Feedback'!$K$18:$K$22</c:f>
              <c:numCache>
                <c:formatCode>0%</c:formatCode>
                <c:ptCount val="5"/>
                <c:pt idx="0">
                  <c:v>0.33333333333333331</c:v>
                </c:pt>
                <c:pt idx="1">
                  <c:v>0.66666666666666663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BD-466F-882D-9D06B0C91732}"/>
            </c:ext>
          </c:extLst>
        </c:ser>
        <c:ser>
          <c:idx val="4"/>
          <c:order val="4"/>
          <c:tx>
            <c:strRef>
              <c:f>'PNSI Patient Feedback'!$L$17</c:f>
              <c:strCache>
                <c:ptCount val="1"/>
                <c:pt idx="0">
                  <c:v>Sexual Health</c:v>
                </c:pt>
              </c:strCache>
            </c:strRef>
          </c:tx>
          <c:invertIfNegative val="0"/>
          <c:cat>
            <c:strRef>
              <c:f>'PNSI Patient Feedback'!$B$18:$C$22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Poor</c:v>
                </c:pt>
                <c:pt idx="4">
                  <c:v>Very Poor</c:v>
                </c:pt>
              </c:strCache>
            </c:strRef>
          </c:cat>
          <c:val>
            <c:numRef>
              <c:f>'PNSI Patient Feedback'!$M$18:$M$22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BD-466F-882D-9D06B0C91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1994240"/>
        <c:axId val="122000128"/>
      </c:barChart>
      <c:catAx>
        <c:axId val="121994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2000128"/>
        <c:crosses val="autoZero"/>
        <c:auto val="1"/>
        <c:lblAlgn val="ctr"/>
        <c:lblOffset val="100"/>
        <c:noMultiLvlLbl val="0"/>
      </c:catAx>
      <c:valAx>
        <c:axId val="12200012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199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710003796844169E-2"/>
          <c:y val="0.88283249407061293"/>
          <c:w val="0.91082719683368307"/>
          <c:h val="9.6522347435800862E-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14</xdr:row>
      <xdr:rowOff>52385</xdr:rowOff>
    </xdr:from>
    <xdr:to>
      <xdr:col>12</xdr:col>
      <xdr:colOff>19050</xdr:colOff>
      <xdr:row>31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43</xdr:row>
      <xdr:rowOff>190500</xdr:rowOff>
    </xdr:from>
    <xdr:to>
      <xdr:col>7</xdr:col>
      <xdr:colOff>95250</xdr:colOff>
      <xdr:row>55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44</xdr:row>
      <xdr:rowOff>1</xdr:rowOff>
    </xdr:from>
    <xdr:to>
      <xdr:col>12</xdr:col>
      <xdr:colOff>28575</xdr:colOff>
      <xdr:row>55</xdr:row>
      <xdr:rowOff>19052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12</xdr:row>
      <xdr:rowOff>352425</xdr:rowOff>
    </xdr:from>
    <xdr:to>
      <xdr:col>11</xdr:col>
      <xdr:colOff>247648</xdr:colOff>
      <xdr:row>20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26</xdr:row>
      <xdr:rowOff>4762</xdr:rowOff>
    </xdr:from>
    <xdr:to>
      <xdr:col>7</xdr:col>
      <xdr:colOff>857250</xdr:colOff>
      <xdr:row>43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6804</xdr:colOff>
      <xdr:row>25</xdr:row>
      <xdr:rowOff>176890</xdr:rowOff>
    </xdr:from>
    <xdr:to>
      <xdr:col>15</xdr:col>
      <xdr:colOff>602796</xdr:colOff>
      <xdr:row>46</xdr:row>
      <xdr:rowOff>149678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247649</xdr:colOff>
      <xdr:row>43</xdr:row>
      <xdr:rowOff>80962</xdr:rowOff>
    </xdr:from>
    <xdr:to>
      <xdr:col>7</xdr:col>
      <xdr:colOff>866775</xdr:colOff>
      <xdr:row>61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1"/>
  <sheetViews>
    <sheetView workbookViewId="0">
      <selection activeCell="R56" sqref="R56"/>
    </sheetView>
  </sheetViews>
  <sheetFormatPr defaultRowHeight="15" x14ac:dyDescent="0.25"/>
  <cols>
    <col min="1" max="1" width="3.85546875" style="16" customWidth="1"/>
    <col min="2" max="2" width="13.42578125" bestFit="1" customWidth="1"/>
    <col min="5" max="5" width="8.7109375" bestFit="1" customWidth="1"/>
    <col min="6" max="12" width="8.7109375" customWidth="1"/>
    <col min="13" max="14" width="8.7109375" style="16" customWidth="1"/>
  </cols>
  <sheetData>
    <row r="1" spans="1:17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7"/>
      <c r="O1" s="17"/>
      <c r="P1" s="17"/>
      <c r="Q1" s="18"/>
    </row>
    <row r="2" spans="1:17" ht="16.5" thickBot="1" x14ac:dyDescent="0.3">
      <c r="A2" s="4"/>
      <c r="B2" s="177" t="s">
        <v>0</v>
      </c>
      <c r="C2" s="178"/>
      <c r="D2" s="178"/>
      <c r="E2" s="178"/>
      <c r="F2" s="158" t="s">
        <v>1</v>
      </c>
      <c r="G2" s="158" t="s">
        <v>15</v>
      </c>
      <c r="H2" s="158" t="s">
        <v>18</v>
      </c>
      <c r="I2" s="159" t="s">
        <v>17</v>
      </c>
      <c r="J2" s="159" t="s">
        <v>19</v>
      </c>
      <c r="K2" s="159" t="s">
        <v>20</v>
      </c>
      <c r="L2" s="160" t="s">
        <v>2</v>
      </c>
      <c r="M2" s="19"/>
      <c r="N2" s="13"/>
      <c r="O2" s="17"/>
      <c r="P2" s="17"/>
      <c r="Q2" s="18"/>
    </row>
    <row r="3" spans="1:17" ht="15.75" x14ac:dyDescent="0.25">
      <c r="A3" s="4"/>
      <c r="B3" s="181" t="s">
        <v>3</v>
      </c>
      <c r="C3" s="182"/>
      <c r="D3" s="182"/>
      <c r="E3" s="182"/>
      <c r="F3" s="22">
        <v>37</v>
      </c>
      <c r="G3" s="22">
        <v>77</v>
      </c>
      <c r="H3" s="22">
        <v>89</v>
      </c>
      <c r="I3" s="23">
        <v>110</v>
      </c>
      <c r="J3" s="23">
        <v>100</v>
      </c>
      <c r="K3" s="23"/>
      <c r="L3" s="24">
        <f>SUM(F3:K3)/(D14)</f>
        <v>7.7720694781610493E-3</v>
      </c>
      <c r="M3" s="20"/>
      <c r="N3" s="14"/>
      <c r="O3" s="17"/>
      <c r="P3" s="17"/>
      <c r="Q3" s="18"/>
    </row>
    <row r="4" spans="1:17" ht="15.75" x14ac:dyDescent="0.25">
      <c r="A4" s="4"/>
      <c r="B4" s="179" t="s">
        <v>4</v>
      </c>
      <c r="C4" s="180"/>
      <c r="D4" s="180"/>
      <c r="E4" s="180"/>
      <c r="F4" s="25">
        <v>407</v>
      </c>
      <c r="G4" s="25">
        <v>484</v>
      </c>
      <c r="H4" s="25">
        <v>636</v>
      </c>
      <c r="I4" s="26">
        <v>666</v>
      </c>
      <c r="J4" s="26">
        <v>634</v>
      </c>
      <c r="K4" s="26"/>
      <c r="L4" s="27">
        <f>SUM(F4:K4)/(D14)</f>
        <v>5.3200097856564856E-2</v>
      </c>
      <c r="M4" s="20"/>
      <c r="N4" s="14"/>
      <c r="O4" s="17"/>
      <c r="P4" s="17"/>
      <c r="Q4" s="18"/>
    </row>
    <row r="5" spans="1:17" ht="15.75" x14ac:dyDescent="0.25">
      <c r="A5" s="4"/>
      <c r="B5" s="179" t="s">
        <v>5</v>
      </c>
      <c r="C5" s="180"/>
      <c r="D5" s="180"/>
      <c r="E5" s="180"/>
      <c r="F5" s="25">
        <v>3468</v>
      </c>
      <c r="G5" s="25">
        <v>4001</v>
      </c>
      <c r="H5" s="25">
        <v>4002</v>
      </c>
      <c r="I5" s="26">
        <v>4674</v>
      </c>
      <c r="J5" s="26">
        <v>4947</v>
      </c>
      <c r="K5" s="26"/>
      <c r="L5" s="27">
        <f>SUM(F5:K5)/(D14)</f>
        <v>0.39692128192099962</v>
      </c>
      <c r="M5" s="20"/>
      <c r="N5" s="14"/>
      <c r="O5" s="17"/>
      <c r="P5" s="17"/>
      <c r="Q5" s="18"/>
    </row>
    <row r="6" spans="1:17" ht="15.75" x14ac:dyDescent="0.25">
      <c r="A6" s="4"/>
      <c r="B6" s="179" t="s">
        <v>6</v>
      </c>
      <c r="C6" s="180"/>
      <c r="D6" s="180"/>
      <c r="E6" s="180"/>
      <c r="F6" s="25">
        <v>2209</v>
      </c>
      <c r="G6" s="25">
        <v>2549</v>
      </c>
      <c r="H6" s="25">
        <v>2924</v>
      </c>
      <c r="I6" s="26">
        <v>3524</v>
      </c>
      <c r="J6" s="26">
        <v>3737</v>
      </c>
      <c r="K6" s="26"/>
      <c r="L6" s="27">
        <f>SUM(F6:K6)/(D14)</f>
        <v>0.28120589397617568</v>
      </c>
      <c r="M6" s="20"/>
      <c r="N6" s="14"/>
      <c r="O6" s="17"/>
      <c r="P6" s="17"/>
      <c r="Q6" s="18"/>
    </row>
    <row r="7" spans="1:17" ht="15.75" x14ac:dyDescent="0.25">
      <c r="A7" s="4"/>
      <c r="B7" s="179" t="s">
        <v>7</v>
      </c>
      <c r="C7" s="180"/>
      <c r="D7" s="180"/>
      <c r="E7" s="180"/>
      <c r="F7" s="25">
        <v>31</v>
      </c>
      <c r="G7" s="25">
        <v>37</v>
      </c>
      <c r="H7" s="25">
        <v>51</v>
      </c>
      <c r="I7" s="26">
        <v>44</v>
      </c>
      <c r="J7" s="26">
        <v>53</v>
      </c>
      <c r="K7" s="26"/>
      <c r="L7" s="27">
        <f>SUM(F7:K7)/(D14)</f>
        <v>4.0648111556483941E-3</v>
      </c>
      <c r="M7" s="20"/>
      <c r="N7" s="14"/>
      <c r="O7" s="17"/>
      <c r="P7" s="17"/>
      <c r="Q7" s="18"/>
    </row>
    <row r="8" spans="1:17" ht="15.75" x14ac:dyDescent="0.25">
      <c r="A8" s="4"/>
      <c r="B8" s="179" t="s">
        <v>8</v>
      </c>
      <c r="C8" s="180"/>
      <c r="D8" s="180"/>
      <c r="E8" s="180"/>
      <c r="F8" s="25">
        <v>111</v>
      </c>
      <c r="G8" s="25">
        <v>152</v>
      </c>
      <c r="H8" s="25">
        <v>165</v>
      </c>
      <c r="I8" s="26">
        <v>178</v>
      </c>
      <c r="J8" s="26">
        <v>140</v>
      </c>
      <c r="K8" s="26"/>
      <c r="L8" s="27">
        <f>SUM(F8:K8)/(D14)</f>
        <v>1.403865334311899E-2</v>
      </c>
      <c r="M8" s="20"/>
      <c r="N8" s="14"/>
      <c r="O8" s="17"/>
      <c r="P8" s="17"/>
      <c r="Q8" s="18"/>
    </row>
    <row r="9" spans="1:17" ht="15.75" x14ac:dyDescent="0.25">
      <c r="A9" s="4"/>
      <c r="B9" s="179" t="s">
        <v>9</v>
      </c>
      <c r="C9" s="180"/>
      <c r="D9" s="180"/>
      <c r="E9" s="180"/>
      <c r="F9" s="25">
        <v>123</v>
      </c>
      <c r="G9" s="25">
        <v>201</v>
      </c>
      <c r="H9" s="25">
        <v>179</v>
      </c>
      <c r="I9" s="26">
        <v>226</v>
      </c>
      <c r="J9" s="26">
        <v>201</v>
      </c>
      <c r="K9" s="26"/>
      <c r="L9" s="27">
        <f>SUM(F9:K9)/(D14)</f>
        <v>1.7501270253486141E-2</v>
      </c>
      <c r="M9" s="20"/>
      <c r="N9" s="14"/>
      <c r="O9" s="17"/>
      <c r="P9" s="17"/>
      <c r="Q9" s="18"/>
    </row>
    <row r="10" spans="1:17" ht="15.75" x14ac:dyDescent="0.25">
      <c r="A10" s="4"/>
      <c r="B10" s="179" t="s">
        <v>10</v>
      </c>
      <c r="C10" s="180"/>
      <c r="D10" s="180"/>
      <c r="E10" s="180"/>
      <c r="F10" s="25">
        <v>674</v>
      </c>
      <c r="G10" s="25">
        <v>1021</v>
      </c>
      <c r="H10" s="25">
        <v>1443</v>
      </c>
      <c r="I10" s="26">
        <v>1554</v>
      </c>
      <c r="J10" s="26">
        <v>1576</v>
      </c>
      <c r="K10" s="26"/>
      <c r="L10" s="27">
        <f>SUM(F10:K10)/(D14)</f>
        <v>0.11795479779446358</v>
      </c>
      <c r="M10" s="20"/>
      <c r="N10" s="14"/>
      <c r="O10" s="17"/>
      <c r="P10" s="17"/>
      <c r="Q10" s="18"/>
    </row>
    <row r="11" spans="1:17" ht="15.75" x14ac:dyDescent="0.25">
      <c r="A11" s="4"/>
      <c r="B11" s="179" t="s">
        <v>11</v>
      </c>
      <c r="C11" s="180"/>
      <c r="D11" s="180"/>
      <c r="E11" s="180"/>
      <c r="F11" s="25">
        <v>447</v>
      </c>
      <c r="G11" s="25">
        <v>686</v>
      </c>
      <c r="H11" s="25">
        <v>718</v>
      </c>
      <c r="I11" s="26">
        <v>814</v>
      </c>
      <c r="J11" s="26">
        <v>856</v>
      </c>
      <c r="K11" s="26"/>
      <c r="L11" s="27">
        <f>SUM(F11:K11)/(D14)</f>
        <v>6.626018555110183E-2</v>
      </c>
      <c r="M11" s="20"/>
      <c r="N11" s="14"/>
      <c r="O11" s="17"/>
      <c r="P11" s="17"/>
      <c r="Q11" s="18"/>
    </row>
    <row r="12" spans="1:17" ht="15.75" x14ac:dyDescent="0.25">
      <c r="A12" s="4"/>
      <c r="B12" s="179" t="s">
        <v>12</v>
      </c>
      <c r="C12" s="180"/>
      <c r="D12" s="180"/>
      <c r="E12" s="180"/>
      <c r="F12" s="25">
        <v>284</v>
      </c>
      <c r="G12" s="25">
        <v>450</v>
      </c>
      <c r="H12" s="25">
        <v>430</v>
      </c>
      <c r="I12" s="26">
        <v>490</v>
      </c>
      <c r="J12" s="26">
        <v>498</v>
      </c>
      <c r="K12" s="26"/>
      <c r="L12" s="27">
        <f>SUM(F12:K12)/(D14)</f>
        <v>4.0497562995163626E-2</v>
      </c>
      <c r="M12" s="20"/>
      <c r="N12" s="14"/>
      <c r="O12" s="17"/>
      <c r="P12" s="17"/>
      <c r="Q12" s="18"/>
    </row>
    <row r="13" spans="1:17" s="11" customFormat="1" ht="16.5" thickBot="1" x14ac:dyDescent="0.3">
      <c r="A13" s="4"/>
      <c r="B13" s="174" t="s">
        <v>16</v>
      </c>
      <c r="C13" s="175"/>
      <c r="D13" s="175"/>
      <c r="E13" s="176"/>
      <c r="F13" s="28">
        <v>0</v>
      </c>
      <c r="G13" s="28">
        <v>1</v>
      </c>
      <c r="H13" s="28">
        <v>13</v>
      </c>
      <c r="I13" s="29">
        <v>9</v>
      </c>
      <c r="J13" s="29">
        <v>8</v>
      </c>
      <c r="K13" s="29"/>
      <c r="L13" s="30">
        <f>SUM(F13:K13)/(D14)</f>
        <v>5.8337567511620471E-4</v>
      </c>
      <c r="M13" s="20"/>
      <c r="N13" s="14"/>
      <c r="O13" s="17"/>
      <c r="P13" s="17"/>
      <c r="Q13" s="18"/>
    </row>
    <row r="14" spans="1:17" ht="30" customHeight="1" thickBot="1" x14ac:dyDescent="0.3">
      <c r="A14" s="4"/>
      <c r="B14" s="169" t="s">
        <v>13</v>
      </c>
      <c r="C14" s="170"/>
      <c r="D14" s="169">
        <f>SUM(F3:K13)</f>
        <v>53139</v>
      </c>
      <c r="E14" s="170"/>
      <c r="F14" s="171" t="s">
        <v>14</v>
      </c>
      <c r="G14" s="172"/>
      <c r="H14" s="172"/>
      <c r="I14" s="172"/>
      <c r="J14" s="172"/>
      <c r="K14" s="172"/>
      <c r="L14" s="173"/>
      <c r="M14" s="21"/>
      <c r="N14" s="15"/>
      <c r="O14" s="17"/>
      <c r="P14" s="17"/>
      <c r="Q14" s="18"/>
    </row>
    <row r="15" spans="1:17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17"/>
      <c r="O15" s="17"/>
      <c r="P15" s="17"/>
      <c r="Q15" s="18"/>
    </row>
    <row r="16" spans="1:17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17"/>
      <c r="O16" s="17"/>
      <c r="P16" s="17"/>
      <c r="Q16" s="18"/>
    </row>
    <row r="17" spans="1:17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17"/>
      <c r="O17" s="17"/>
      <c r="P17" s="17"/>
      <c r="Q17" s="18"/>
    </row>
    <row r="18" spans="1:17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17"/>
      <c r="O18" s="17"/>
      <c r="P18" s="17"/>
      <c r="Q18" s="18"/>
    </row>
    <row r="19" spans="1:17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17"/>
      <c r="O19" s="17"/>
      <c r="P19" s="17"/>
      <c r="Q19" s="18"/>
    </row>
    <row r="20" spans="1:17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17"/>
      <c r="O20" s="17"/>
      <c r="P20" s="17"/>
      <c r="Q20" s="18"/>
    </row>
    <row r="21" spans="1:17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17"/>
      <c r="O21" s="17"/>
      <c r="P21" s="17"/>
      <c r="Q21" s="18"/>
    </row>
    <row r="22" spans="1:17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17"/>
      <c r="O22" s="17"/>
      <c r="P22" s="17"/>
      <c r="Q22" s="18"/>
    </row>
    <row r="23" spans="1:17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17"/>
      <c r="O23" s="17"/>
      <c r="P23" s="17"/>
      <c r="Q23" s="18"/>
    </row>
    <row r="24" spans="1:17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17"/>
      <c r="O24" s="17"/>
      <c r="P24" s="17"/>
      <c r="Q24" s="18"/>
    </row>
    <row r="25" spans="1:17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17"/>
      <c r="O25" s="17"/>
      <c r="P25" s="17"/>
      <c r="Q25" s="18"/>
    </row>
    <row r="26" spans="1:17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  <c r="N26" s="17"/>
      <c r="O26" s="17"/>
      <c r="P26" s="17"/>
      <c r="Q26" s="18"/>
    </row>
    <row r="27" spans="1:17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17"/>
      <c r="O27" s="17"/>
      <c r="P27" s="17"/>
      <c r="Q27" s="18"/>
    </row>
    <row r="28" spans="1:17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17"/>
      <c r="O28" s="17"/>
      <c r="P28" s="17"/>
      <c r="Q28" s="18"/>
    </row>
    <row r="29" spans="1:17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17"/>
      <c r="O29" s="17"/>
      <c r="P29" s="17"/>
      <c r="Q29" s="18"/>
    </row>
    <row r="30" spans="1:17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17"/>
      <c r="O30" s="17"/>
      <c r="P30" s="17"/>
      <c r="Q30" s="18"/>
    </row>
    <row r="31" spans="1:17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17"/>
      <c r="O31" s="17"/>
      <c r="P31" s="17"/>
      <c r="Q31" s="18"/>
    </row>
    <row r="32" spans="1:17" s="16" customFormat="1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17"/>
      <c r="O32" s="17"/>
      <c r="P32" s="17"/>
      <c r="Q32" s="18"/>
    </row>
    <row r="33" spans="1:17" ht="13.5" customHeight="1" thickBot="1" x14ac:dyDescent="0.3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17"/>
      <c r="O33" s="17"/>
      <c r="P33" s="17"/>
      <c r="Q33" s="18"/>
    </row>
    <row r="34" spans="1:17" ht="19.5" customHeight="1" thickBot="1" x14ac:dyDescent="0.3">
      <c r="A34" s="4"/>
      <c r="B34" s="161" t="s">
        <v>21</v>
      </c>
      <c r="C34" s="162">
        <v>42917</v>
      </c>
      <c r="D34" s="163">
        <v>42948</v>
      </c>
      <c r="E34" s="163">
        <v>42979</v>
      </c>
      <c r="F34" s="163">
        <v>43009</v>
      </c>
      <c r="G34" s="164">
        <v>43040</v>
      </c>
      <c r="H34" s="164">
        <v>43070</v>
      </c>
      <c r="I34" s="164" t="s">
        <v>13</v>
      </c>
      <c r="J34" s="5"/>
      <c r="K34" s="5"/>
      <c r="L34" s="5"/>
      <c r="M34" s="6"/>
      <c r="N34" s="17"/>
      <c r="O34" s="17"/>
      <c r="P34" s="17"/>
      <c r="Q34" s="18"/>
    </row>
    <row r="35" spans="1:17" ht="15.75" x14ac:dyDescent="0.25">
      <c r="A35" s="4"/>
      <c r="B35" s="31" t="s">
        <v>26</v>
      </c>
      <c r="C35" s="32">
        <v>1094</v>
      </c>
      <c r="D35" s="33">
        <v>810</v>
      </c>
      <c r="E35" s="33">
        <v>1038</v>
      </c>
      <c r="F35" s="33">
        <v>1463</v>
      </c>
      <c r="G35" s="33">
        <v>1698</v>
      </c>
      <c r="H35" s="34"/>
      <c r="I35" s="34">
        <f t="shared" ref="I35:I43" si="0">SUM(C35:H35)</f>
        <v>6103</v>
      </c>
      <c r="J35" s="5"/>
      <c r="K35" s="5"/>
      <c r="L35" s="5"/>
      <c r="M35" s="6"/>
      <c r="N35" s="17"/>
      <c r="O35" s="17"/>
      <c r="P35" s="17"/>
      <c r="Q35" s="18"/>
    </row>
    <row r="36" spans="1:17" ht="15.75" x14ac:dyDescent="0.25">
      <c r="A36" s="4"/>
      <c r="B36" s="35" t="s">
        <v>25</v>
      </c>
      <c r="C36" s="36">
        <v>598</v>
      </c>
      <c r="D36" s="37">
        <v>504</v>
      </c>
      <c r="E36" s="37">
        <v>674</v>
      </c>
      <c r="F36" s="37">
        <v>620</v>
      </c>
      <c r="G36" s="37">
        <v>701</v>
      </c>
      <c r="H36" s="38"/>
      <c r="I36" s="38">
        <f t="shared" si="0"/>
        <v>3097</v>
      </c>
      <c r="J36" s="5"/>
      <c r="K36" s="5"/>
      <c r="L36" s="5"/>
      <c r="M36" s="6"/>
      <c r="N36" s="17"/>
      <c r="O36" s="17"/>
      <c r="P36" s="17"/>
      <c r="Q36" s="18"/>
    </row>
    <row r="37" spans="1:17" ht="15.75" x14ac:dyDescent="0.25">
      <c r="A37" s="4"/>
      <c r="B37" s="39" t="s">
        <v>27</v>
      </c>
      <c r="C37" s="36">
        <v>1001</v>
      </c>
      <c r="D37" s="37">
        <v>906</v>
      </c>
      <c r="E37" s="37">
        <v>929</v>
      </c>
      <c r="F37" s="37">
        <v>1036</v>
      </c>
      <c r="G37" s="37">
        <v>1064</v>
      </c>
      <c r="H37" s="38"/>
      <c r="I37" s="38">
        <f t="shared" si="0"/>
        <v>4936</v>
      </c>
      <c r="J37" s="5"/>
      <c r="K37" s="5"/>
      <c r="L37" s="5"/>
      <c r="M37" s="6"/>
      <c r="N37" s="17"/>
      <c r="O37" s="17"/>
      <c r="P37" s="17"/>
      <c r="Q37" s="18"/>
    </row>
    <row r="38" spans="1:17" ht="15.75" x14ac:dyDescent="0.25">
      <c r="A38" s="4"/>
      <c r="B38" s="39" t="s">
        <v>28</v>
      </c>
      <c r="C38" s="36">
        <v>829</v>
      </c>
      <c r="D38" s="37">
        <v>778</v>
      </c>
      <c r="E38" s="37">
        <v>757</v>
      </c>
      <c r="F38" s="37">
        <v>916</v>
      </c>
      <c r="G38" s="37">
        <v>879</v>
      </c>
      <c r="H38" s="38"/>
      <c r="I38" s="38">
        <f t="shared" si="0"/>
        <v>4159</v>
      </c>
      <c r="J38" s="5"/>
      <c r="K38" s="5"/>
      <c r="L38" s="5"/>
      <c r="M38" s="6"/>
      <c r="N38" s="17"/>
      <c r="O38" s="17"/>
      <c r="P38" s="17"/>
      <c r="Q38" s="18"/>
    </row>
    <row r="39" spans="1:17" ht="15.75" x14ac:dyDescent="0.25">
      <c r="A39" s="4"/>
      <c r="B39" s="39" t="s">
        <v>29</v>
      </c>
      <c r="C39" s="36">
        <v>702</v>
      </c>
      <c r="D39" s="37">
        <v>616</v>
      </c>
      <c r="E39" s="37">
        <v>649</v>
      </c>
      <c r="F39" s="37">
        <v>631</v>
      </c>
      <c r="G39" s="37">
        <v>723</v>
      </c>
      <c r="H39" s="38"/>
      <c r="I39" s="38">
        <f t="shared" si="0"/>
        <v>3321</v>
      </c>
      <c r="J39" s="5"/>
      <c r="K39" s="5"/>
      <c r="L39" s="5"/>
      <c r="M39" s="6"/>
      <c r="N39" s="17"/>
      <c r="O39" s="17"/>
      <c r="P39" s="17"/>
      <c r="Q39" s="18"/>
    </row>
    <row r="40" spans="1:17" ht="15.75" x14ac:dyDescent="0.25">
      <c r="A40" s="4"/>
      <c r="B40" s="39" t="s">
        <v>30</v>
      </c>
      <c r="C40" s="36">
        <v>641</v>
      </c>
      <c r="D40" s="37">
        <v>638</v>
      </c>
      <c r="E40" s="37">
        <v>579</v>
      </c>
      <c r="F40" s="37">
        <v>614</v>
      </c>
      <c r="G40" s="37">
        <v>660</v>
      </c>
      <c r="H40" s="38"/>
      <c r="I40" s="38">
        <f t="shared" si="0"/>
        <v>3132</v>
      </c>
      <c r="J40" s="5"/>
      <c r="K40" s="5"/>
      <c r="L40" s="5"/>
      <c r="M40" s="6"/>
      <c r="N40" s="17"/>
      <c r="O40" s="17"/>
      <c r="P40" s="17"/>
      <c r="Q40" s="18"/>
    </row>
    <row r="41" spans="1:17" ht="15.75" x14ac:dyDescent="0.25">
      <c r="A41" s="4"/>
      <c r="B41" s="39" t="s">
        <v>31</v>
      </c>
      <c r="C41" s="36">
        <v>396</v>
      </c>
      <c r="D41" s="37">
        <v>417</v>
      </c>
      <c r="E41" s="37">
        <v>362</v>
      </c>
      <c r="F41" s="37">
        <v>410</v>
      </c>
      <c r="G41" s="37">
        <v>420</v>
      </c>
      <c r="H41" s="38"/>
      <c r="I41" s="38">
        <f t="shared" si="0"/>
        <v>2005</v>
      </c>
      <c r="J41" s="5"/>
      <c r="K41" s="5"/>
      <c r="L41" s="5"/>
      <c r="M41" s="6"/>
      <c r="N41" s="17"/>
      <c r="O41" s="17"/>
      <c r="P41" s="17"/>
      <c r="Q41" s="18"/>
    </row>
    <row r="42" spans="1:17" ht="15.75" x14ac:dyDescent="0.25">
      <c r="A42" s="4"/>
      <c r="B42" s="39" t="s">
        <v>32</v>
      </c>
      <c r="C42" s="36">
        <v>264</v>
      </c>
      <c r="D42" s="37">
        <v>281</v>
      </c>
      <c r="E42" s="37">
        <v>245</v>
      </c>
      <c r="F42" s="37">
        <v>271</v>
      </c>
      <c r="G42" s="37">
        <v>285</v>
      </c>
      <c r="H42" s="38"/>
      <c r="I42" s="38">
        <f t="shared" si="0"/>
        <v>1346</v>
      </c>
      <c r="J42" s="5"/>
      <c r="K42" s="5"/>
      <c r="L42" s="5"/>
      <c r="M42" s="6"/>
      <c r="N42" s="17"/>
      <c r="O42" s="17"/>
      <c r="P42" s="17"/>
      <c r="Q42" s="18"/>
    </row>
    <row r="43" spans="1:17" ht="16.5" thickBot="1" x14ac:dyDescent="0.3">
      <c r="A43" s="4"/>
      <c r="B43" s="40" t="s">
        <v>22</v>
      </c>
      <c r="C43" s="41">
        <v>105</v>
      </c>
      <c r="D43" s="42">
        <v>133</v>
      </c>
      <c r="E43" s="42">
        <v>102</v>
      </c>
      <c r="F43" s="42">
        <v>103</v>
      </c>
      <c r="G43" s="42">
        <v>98</v>
      </c>
      <c r="H43" s="43"/>
      <c r="I43" s="43">
        <f t="shared" si="0"/>
        <v>541</v>
      </c>
      <c r="J43" s="5"/>
      <c r="K43" s="5"/>
      <c r="L43" s="5"/>
      <c r="M43" s="6"/>
      <c r="N43" s="17"/>
      <c r="O43" s="17"/>
      <c r="P43" s="17"/>
      <c r="Q43" s="18"/>
    </row>
    <row r="44" spans="1:17" s="16" customFormat="1" ht="15.75" x14ac:dyDescent="0.25">
      <c r="A44" s="4"/>
      <c r="B44" s="12"/>
      <c r="C44" s="12"/>
      <c r="D44" s="12"/>
      <c r="E44" s="12"/>
      <c r="F44" s="12"/>
      <c r="G44" s="12"/>
      <c r="H44" s="12"/>
      <c r="I44" s="12"/>
      <c r="J44" s="5"/>
      <c r="K44" s="5"/>
      <c r="L44" s="5"/>
      <c r="M44" s="6"/>
      <c r="N44" s="17"/>
      <c r="O44" s="17"/>
      <c r="P44" s="17"/>
      <c r="Q44" s="18"/>
    </row>
    <row r="45" spans="1:17" s="16" customFormat="1" ht="15.75" x14ac:dyDescent="0.25">
      <c r="A45" s="4"/>
      <c r="B45" s="12"/>
      <c r="C45" s="12"/>
      <c r="D45" s="12"/>
      <c r="E45" s="12"/>
      <c r="F45" s="12"/>
      <c r="G45" s="12"/>
      <c r="H45" s="12"/>
      <c r="I45" s="12"/>
      <c r="J45" s="5"/>
      <c r="K45" s="5"/>
      <c r="L45" s="5"/>
      <c r="M45" s="6"/>
      <c r="N45" s="17"/>
      <c r="O45" s="17"/>
      <c r="P45" s="17"/>
      <c r="Q45" s="18"/>
    </row>
    <row r="46" spans="1:17" s="16" customFormat="1" ht="15.75" x14ac:dyDescent="0.25">
      <c r="A46" s="4"/>
      <c r="B46" s="12"/>
      <c r="C46" s="12"/>
      <c r="D46" s="12"/>
      <c r="E46" s="12"/>
      <c r="F46" s="12"/>
      <c r="G46" s="12"/>
      <c r="H46" s="12"/>
      <c r="I46" s="12"/>
      <c r="J46" s="5"/>
      <c r="K46" s="5"/>
      <c r="L46" s="5"/>
      <c r="M46" s="6"/>
      <c r="N46" s="17"/>
      <c r="O46" s="17"/>
      <c r="P46" s="17"/>
      <c r="Q46" s="18"/>
    </row>
    <row r="47" spans="1:17" s="16" customFormat="1" ht="15.75" x14ac:dyDescent="0.25">
      <c r="A47" s="4"/>
      <c r="B47" s="12"/>
      <c r="C47" s="12"/>
      <c r="D47" s="12"/>
      <c r="E47" s="12"/>
      <c r="F47" s="12"/>
      <c r="G47" s="12"/>
      <c r="H47" s="12"/>
      <c r="I47" s="12"/>
      <c r="J47" s="5"/>
      <c r="K47" s="5"/>
      <c r="L47" s="5"/>
      <c r="M47" s="6"/>
      <c r="N47" s="17"/>
      <c r="O47" s="17"/>
      <c r="P47" s="17"/>
      <c r="Q47" s="18"/>
    </row>
    <row r="48" spans="1:17" s="16" customFormat="1" ht="15.75" x14ac:dyDescent="0.25">
      <c r="A48" s="4"/>
      <c r="B48" s="12"/>
      <c r="C48" s="12"/>
      <c r="D48" s="12"/>
      <c r="E48" s="12"/>
      <c r="F48" s="12"/>
      <c r="G48" s="12"/>
      <c r="H48" s="12"/>
      <c r="I48" s="12"/>
      <c r="J48" s="5"/>
      <c r="K48" s="5"/>
      <c r="L48" s="5"/>
      <c r="M48" s="6"/>
      <c r="N48" s="17"/>
      <c r="O48" s="17"/>
      <c r="P48" s="17"/>
      <c r="Q48" s="18"/>
    </row>
    <row r="49" spans="1:17" s="16" customFormat="1" ht="15.75" x14ac:dyDescent="0.25">
      <c r="A49" s="4"/>
      <c r="B49" s="12"/>
      <c r="C49" s="12"/>
      <c r="D49" s="12"/>
      <c r="E49" s="12"/>
      <c r="F49" s="12"/>
      <c r="G49" s="12"/>
      <c r="H49" s="12"/>
      <c r="I49" s="12"/>
      <c r="J49" s="5"/>
      <c r="K49" s="5"/>
      <c r="L49" s="5"/>
      <c r="M49" s="6"/>
      <c r="N49" s="17"/>
      <c r="O49" s="17"/>
      <c r="P49" s="17"/>
      <c r="Q49" s="18"/>
    </row>
    <row r="50" spans="1:17" s="16" customFormat="1" ht="15.75" x14ac:dyDescent="0.25">
      <c r="A50" s="4"/>
      <c r="B50" s="12"/>
      <c r="C50" s="12"/>
      <c r="D50" s="12"/>
      <c r="E50" s="12"/>
      <c r="F50" s="12"/>
      <c r="G50" s="12"/>
      <c r="H50" s="12"/>
      <c r="I50" s="12"/>
      <c r="J50" s="5"/>
      <c r="K50" s="5"/>
      <c r="L50" s="5"/>
      <c r="M50" s="6"/>
      <c r="N50" s="17"/>
      <c r="O50" s="17"/>
      <c r="P50" s="17"/>
      <c r="Q50" s="18"/>
    </row>
    <row r="51" spans="1:17" s="16" customFormat="1" ht="15.75" x14ac:dyDescent="0.25">
      <c r="A51" s="4"/>
      <c r="B51" s="12"/>
      <c r="C51" s="12"/>
      <c r="D51" s="12"/>
      <c r="E51" s="12"/>
      <c r="F51" s="12"/>
      <c r="G51" s="12"/>
      <c r="H51" s="12"/>
      <c r="I51" s="12"/>
      <c r="J51" s="5"/>
      <c r="K51" s="5"/>
      <c r="L51" s="5"/>
      <c r="M51" s="6"/>
      <c r="N51" s="17"/>
      <c r="O51" s="17"/>
      <c r="P51" s="17"/>
      <c r="Q51" s="18"/>
    </row>
    <row r="52" spans="1:17" s="16" customFormat="1" ht="15.75" x14ac:dyDescent="0.25">
      <c r="A52" s="4"/>
      <c r="B52" s="12"/>
      <c r="C52" s="12"/>
      <c r="D52" s="12"/>
      <c r="E52" s="12"/>
      <c r="F52" s="12"/>
      <c r="G52" s="12"/>
      <c r="H52" s="12"/>
      <c r="I52" s="12"/>
      <c r="J52" s="5"/>
      <c r="K52" s="5"/>
      <c r="L52" s="5"/>
      <c r="M52" s="6"/>
      <c r="N52" s="17"/>
      <c r="O52" s="17"/>
      <c r="P52" s="17"/>
      <c r="Q52" s="18"/>
    </row>
    <row r="53" spans="1:17" s="16" customFormat="1" ht="15.75" x14ac:dyDescent="0.25">
      <c r="A53" s="4"/>
      <c r="B53" s="12"/>
      <c r="C53" s="12"/>
      <c r="D53" s="12"/>
      <c r="E53" s="12"/>
      <c r="F53" s="12"/>
      <c r="G53" s="12"/>
      <c r="H53" s="12"/>
      <c r="I53" s="12"/>
      <c r="J53" s="5"/>
      <c r="K53" s="5"/>
      <c r="L53" s="5"/>
      <c r="M53" s="6"/>
      <c r="N53" s="17"/>
      <c r="O53" s="17"/>
      <c r="P53" s="17"/>
      <c r="Q53" s="18"/>
    </row>
    <row r="54" spans="1:17" s="16" customFormat="1" ht="15.75" x14ac:dyDescent="0.25">
      <c r="A54" s="4"/>
      <c r="B54" s="12"/>
      <c r="C54" s="12"/>
      <c r="D54" s="12"/>
      <c r="E54" s="12"/>
      <c r="F54" s="12"/>
      <c r="G54" s="12"/>
      <c r="H54" s="12"/>
      <c r="I54" s="12"/>
      <c r="J54" s="5"/>
      <c r="K54" s="5"/>
      <c r="L54" s="5"/>
      <c r="M54" s="6"/>
      <c r="N54" s="17"/>
      <c r="O54" s="17"/>
      <c r="P54" s="17"/>
      <c r="Q54" s="18"/>
    </row>
    <row r="55" spans="1:17" ht="15.75" x14ac:dyDescent="0.25">
      <c r="A55" s="4"/>
      <c r="B55" s="12"/>
      <c r="C55" s="12"/>
      <c r="D55" s="12"/>
      <c r="E55" s="12"/>
      <c r="F55" s="12"/>
      <c r="G55" s="12"/>
      <c r="H55" s="5"/>
      <c r="I55" s="5"/>
      <c r="J55" s="5"/>
      <c r="K55" s="5"/>
      <c r="L55" s="5"/>
      <c r="M55" s="6"/>
      <c r="N55" s="17"/>
      <c r="O55" s="17"/>
      <c r="P55" s="17"/>
      <c r="Q55" s="18"/>
    </row>
    <row r="56" spans="1:17" ht="16.5" thickBot="1" x14ac:dyDescent="0.3">
      <c r="A56" s="4"/>
      <c r="B56" s="12"/>
      <c r="C56" s="12"/>
      <c r="D56" s="12"/>
      <c r="E56" s="12"/>
      <c r="F56" s="12"/>
      <c r="G56" s="12"/>
      <c r="H56" s="5"/>
      <c r="I56" s="5"/>
      <c r="J56" s="5"/>
      <c r="K56" s="5"/>
      <c r="L56" s="5"/>
      <c r="M56" s="6"/>
      <c r="N56" s="17"/>
      <c r="O56" s="17"/>
      <c r="P56" s="17"/>
      <c r="Q56" s="18"/>
    </row>
    <row r="57" spans="1:17" ht="20.25" customHeight="1" thickBot="1" x14ac:dyDescent="0.3">
      <c r="A57" s="4"/>
      <c r="B57" s="165" t="s">
        <v>21</v>
      </c>
      <c r="C57" s="166">
        <v>42917</v>
      </c>
      <c r="D57" s="167">
        <v>42948</v>
      </c>
      <c r="E57" s="167">
        <v>42979</v>
      </c>
      <c r="F57" s="167">
        <v>43009</v>
      </c>
      <c r="G57" s="167">
        <v>43040</v>
      </c>
      <c r="H57" s="168">
        <v>43070</v>
      </c>
      <c r="I57" s="168" t="s">
        <v>13</v>
      </c>
      <c r="J57" s="5"/>
      <c r="K57" s="5"/>
      <c r="L57" s="5"/>
      <c r="M57" s="6"/>
      <c r="N57" s="17"/>
      <c r="O57" s="17"/>
      <c r="P57" s="17"/>
      <c r="Q57" s="18"/>
    </row>
    <row r="58" spans="1:17" ht="15.75" x14ac:dyDescent="0.25">
      <c r="A58" s="4"/>
      <c r="B58" s="31" t="s">
        <v>23</v>
      </c>
      <c r="C58" s="32">
        <v>1509</v>
      </c>
      <c r="D58" s="33">
        <v>1148</v>
      </c>
      <c r="E58" s="33">
        <v>1502</v>
      </c>
      <c r="F58" s="33">
        <v>1895</v>
      </c>
      <c r="G58" s="33">
        <v>2168</v>
      </c>
      <c r="H58" s="34"/>
      <c r="I58" s="34">
        <f>SUM(C58:H58)</f>
        <v>8222</v>
      </c>
      <c r="J58" s="5"/>
      <c r="K58" s="5"/>
      <c r="L58" s="5"/>
      <c r="M58" s="6"/>
      <c r="N58" s="17"/>
      <c r="O58" s="17"/>
      <c r="P58" s="17"/>
      <c r="Q58" s="18"/>
    </row>
    <row r="59" spans="1:17" ht="15.75" x14ac:dyDescent="0.25">
      <c r="A59" s="4"/>
      <c r="B59" s="39" t="s">
        <v>33</v>
      </c>
      <c r="C59" s="36">
        <v>3569</v>
      </c>
      <c r="D59" s="37">
        <v>3328</v>
      </c>
      <c r="E59" s="37">
        <v>3311</v>
      </c>
      <c r="F59" s="37">
        <v>3588</v>
      </c>
      <c r="G59" s="37">
        <v>3789</v>
      </c>
      <c r="H59" s="38"/>
      <c r="I59" s="38">
        <f>SUM(C59:H59)</f>
        <v>17585</v>
      </c>
      <c r="J59" s="5"/>
      <c r="K59" s="5"/>
      <c r="L59" s="5"/>
      <c r="M59" s="6"/>
      <c r="N59" s="17"/>
      <c r="O59" s="17"/>
      <c r="P59" s="17"/>
      <c r="Q59" s="18"/>
    </row>
    <row r="60" spans="1:17" ht="16.5" thickBot="1" x14ac:dyDescent="0.3">
      <c r="A60" s="4"/>
      <c r="B60" s="40" t="s">
        <v>24</v>
      </c>
      <c r="C60" s="41">
        <v>552</v>
      </c>
      <c r="D60" s="42">
        <v>607</v>
      </c>
      <c r="E60" s="42">
        <v>522</v>
      </c>
      <c r="F60" s="42">
        <v>581</v>
      </c>
      <c r="G60" s="42">
        <v>571</v>
      </c>
      <c r="H60" s="43"/>
      <c r="I60" s="43">
        <f>SUM(C60:H60)</f>
        <v>2833</v>
      </c>
      <c r="J60" s="5"/>
      <c r="K60" s="5"/>
      <c r="L60" s="5"/>
      <c r="M60" s="6"/>
      <c r="N60" s="17"/>
      <c r="O60" s="17"/>
      <c r="P60" s="17"/>
      <c r="Q60" s="18"/>
    </row>
    <row r="61" spans="1:17" ht="15.75" thickBot="1" x14ac:dyDescent="0.3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17"/>
      <c r="O61" s="17"/>
      <c r="P61" s="17"/>
      <c r="Q61" s="18"/>
    </row>
    <row r="62" spans="1:17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/>
    </row>
    <row r="63" spans="1:17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</sheetData>
  <mergeCells count="15">
    <mergeCell ref="B14:C14"/>
    <mergeCell ref="D14:E14"/>
    <mergeCell ref="F14:L14"/>
    <mergeCell ref="B13:E13"/>
    <mergeCell ref="B2:E2"/>
    <mergeCell ref="B11:E11"/>
    <mergeCell ref="B12:E12"/>
    <mergeCell ref="B3:E3"/>
    <mergeCell ref="B4:E4"/>
    <mergeCell ref="B5:E5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scale="76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3"/>
  <sheetViews>
    <sheetView workbookViewId="0">
      <selection activeCell="R56" sqref="R56"/>
    </sheetView>
  </sheetViews>
  <sheetFormatPr defaultRowHeight="15" x14ac:dyDescent="0.25"/>
  <cols>
    <col min="1" max="1" width="5.140625" customWidth="1"/>
    <col min="2" max="2" width="19.42578125" bestFit="1" customWidth="1"/>
    <col min="5" max="5" width="13.140625" bestFit="1" customWidth="1"/>
    <col min="6" max="6" width="10" bestFit="1" customWidth="1"/>
    <col min="7" max="7" width="12.5703125" bestFit="1" customWidth="1"/>
    <col min="8" max="8" width="12.42578125" bestFit="1" customWidth="1"/>
  </cols>
  <sheetData>
    <row r="1" spans="1:12" s="46" customFormat="1" ht="21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7.75" customHeight="1" thickBot="1" x14ac:dyDescent="0.3">
      <c r="A2" s="4"/>
      <c r="B2" s="183" t="s">
        <v>65</v>
      </c>
      <c r="C2" s="184"/>
      <c r="D2" s="184"/>
      <c r="E2" s="184"/>
      <c r="F2" s="184"/>
      <c r="G2" s="184"/>
      <c r="H2" s="184"/>
      <c r="I2" s="184"/>
      <c r="J2" s="185"/>
      <c r="K2" s="5"/>
      <c r="L2" s="6"/>
    </row>
    <row r="3" spans="1:12" ht="18" customHeight="1" thickBot="1" x14ac:dyDescent="0.3">
      <c r="A3" s="4"/>
      <c r="B3" s="47"/>
      <c r="C3" s="52" t="s">
        <v>1</v>
      </c>
      <c r="D3" s="53" t="s">
        <v>34</v>
      </c>
      <c r="E3" s="53" t="s">
        <v>35</v>
      </c>
      <c r="F3" s="53" t="s">
        <v>36</v>
      </c>
      <c r="G3" s="53" t="s">
        <v>37</v>
      </c>
      <c r="H3" s="53" t="s">
        <v>38</v>
      </c>
      <c r="I3" s="53" t="s">
        <v>13</v>
      </c>
      <c r="J3" s="54" t="s">
        <v>2</v>
      </c>
      <c r="K3" s="5"/>
      <c r="L3" s="6"/>
    </row>
    <row r="4" spans="1:12" ht="15.75" x14ac:dyDescent="0.25">
      <c r="A4" s="4"/>
      <c r="B4" s="48" t="s">
        <v>39</v>
      </c>
      <c r="C4" s="65">
        <v>12</v>
      </c>
      <c r="D4" s="66">
        <v>4</v>
      </c>
      <c r="E4" s="66">
        <v>3</v>
      </c>
      <c r="F4" s="66">
        <v>1</v>
      </c>
      <c r="G4" s="66"/>
      <c r="H4" s="66"/>
      <c r="I4" s="66">
        <f t="shared" ref="I4:I12" si="0">SUM(C4:H4)</f>
        <v>20</v>
      </c>
      <c r="J4" s="67">
        <f>SUM(I4/I12)</f>
        <v>6.4935064935064929E-2</v>
      </c>
      <c r="K4" s="5"/>
      <c r="L4" s="6"/>
    </row>
    <row r="5" spans="1:12" ht="15.75" x14ac:dyDescent="0.25">
      <c r="A5" s="4"/>
      <c r="B5" s="49" t="s">
        <v>40</v>
      </c>
      <c r="C5" s="68">
        <v>59</v>
      </c>
      <c r="D5" s="69">
        <v>32</v>
      </c>
      <c r="E5" s="69">
        <v>21</v>
      </c>
      <c r="F5" s="69">
        <v>14</v>
      </c>
      <c r="G5" s="69"/>
      <c r="H5" s="69"/>
      <c r="I5" s="69">
        <f t="shared" si="0"/>
        <v>126</v>
      </c>
      <c r="J5" s="70">
        <f>SUM(I5/I12)</f>
        <v>0.40909090909090912</v>
      </c>
      <c r="K5" s="5"/>
      <c r="L5" s="6"/>
    </row>
    <row r="6" spans="1:12" ht="15.75" x14ac:dyDescent="0.25">
      <c r="A6" s="4"/>
      <c r="B6" s="49" t="s">
        <v>41</v>
      </c>
      <c r="C6" s="68">
        <v>21</v>
      </c>
      <c r="D6" s="69">
        <v>9</v>
      </c>
      <c r="E6" s="69">
        <v>9</v>
      </c>
      <c r="F6" s="69">
        <v>3</v>
      </c>
      <c r="G6" s="69"/>
      <c r="H6" s="69"/>
      <c r="I6" s="69">
        <f t="shared" si="0"/>
        <v>42</v>
      </c>
      <c r="J6" s="70">
        <f>SUM(I6/I12)</f>
        <v>0.13636363636363635</v>
      </c>
      <c r="K6" s="5"/>
      <c r="L6" s="6"/>
    </row>
    <row r="7" spans="1:12" ht="15.75" x14ac:dyDescent="0.25">
      <c r="A7" s="4"/>
      <c r="B7" s="49" t="s">
        <v>42</v>
      </c>
      <c r="C7" s="68">
        <v>11</v>
      </c>
      <c r="D7" s="69">
        <v>4</v>
      </c>
      <c r="E7" s="69">
        <v>3</v>
      </c>
      <c r="F7" s="69">
        <v>2</v>
      </c>
      <c r="G7" s="69"/>
      <c r="H7" s="69"/>
      <c r="I7" s="69">
        <f t="shared" si="0"/>
        <v>20</v>
      </c>
      <c r="J7" s="70">
        <f>SUM(I7/I12)</f>
        <v>6.4935064935064929E-2</v>
      </c>
      <c r="K7" s="5"/>
      <c r="L7" s="6"/>
    </row>
    <row r="8" spans="1:12" ht="15.75" x14ac:dyDescent="0.25">
      <c r="A8" s="4"/>
      <c r="B8" s="49" t="s">
        <v>43</v>
      </c>
      <c r="C8" s="68">
        <v>11</v>
      </c>
      <c r="D8" s="69">
        <v>7</v>
      </c>
      <c r="E8" s="69">
        <v>5</v>
      </c>
      <c r="F8" s="69">
        <v>4</v>
      </c>
      <c r="G8" s="69"/>
      <c r="H8" s="69"/>
      <c r="I8" s="69">
        <f t="shared" si="0"/>
        <v>27</v>
      </c>
      <c r="J8" s="70">
        <f>SUM(I8/I12)</f>
        <v>8.7662337662337664E-2</v>
      </c>
      <c r="K8" s="5"/>
      <c r="L8" s="6"/>
    </row>
    <row r="9" spans="1:12" ht="15.75" x14ac:dyDescent="0.25">
      <c r="A9" s="4"/>
      <c r="B9" s="49" t="s">
        <v>44</v>
      </c>
      <c r="C9" s="68">
        <v>25</v>
      </c>
      <c r="D9" s="69">
        <v>8</v>
      </c>
      <c r="E9" s="69">
        <v>0</v>
      </c>
      <c r="F9" s="69">
        <v>4</v>
      </c>
      <c r="G9" s="69"/>
      <c r="H9" s="69"/>
      <c r="I9" s="69">
        <f t="shared" si="0"/>
        <v>37</v>
      </c>
      <c r="J9" s="70">
        <f>SUM(I9/I12)</f>
        <v>0.12012987012987013</v>
      </c>
      <c r="K9" s="5"/>
      <c r="L9" s="6"/>
    </row>
    <row r="10" spans="1:12" ht="15.75" x14ac:dyDescent="0.25">
      <c r="A10" s="4"/>
      <c r="B10" s="49" t="s">
        <v>45</v>
      </c>
      <c r="C10" s="68">
        <v>13</v>
      </c>
      <c r="D10" s="69">
        <v>2</v>
      </c>
      <c r="E10" s="69">
        <v>3</v>
      </c>
      <c r="F10" s="69">
        <v>2</v>
      </c>
      <c r="G10" s="69"/>
      <c r="H10" s="69"/>
      <c r="I10" s="69">
        <f t="shared" si="0"/>
        <v>20</v>
      </c>
      <c r="J10" s="70">
        <f>SUM(I10/I12)</f>
        <v>6.4935064935064929E-2</v>
      </c>
      <c r="K10" s="5"/>
      <c r="L10" s="6"/>
    </row>
    <row r="11" spans="1:12" ht="15.75" x14ac:dyDescent="0.25">
      <c r="A11" s="4"/>
      <c r="B11" s="49" t="s">
        <v>46</v>
      </c>
      <c r="C11" s="68">
        <v>9</v>
      </c>
      <c r="D11" s="69">
        <v>5</v>
      </c>
      <c r="E11" s="69">
        <v>0</v>
      </c>
      <c r="F11" s="69">
        <v>2</v>
      </c>
      <c r="G11" s="69"/>
      <c r="H11" s="69"/>
      <c r="I11" s="69">
        <f t="shared" si="0"/>
        <v>16</v>
      </c>
      <c r="J11" s="70">
        <f>SUM(I11/I12)</f>
        <v>5.1948051948051951E-2</v>
      </c>
      <c r="K11" s="5"/>
      <c r="L11" s="6"/>
    </row>
    <row r="12" spans="1:12" ht="16.5" thickBot="1" x14ac:dyDescent="0.3">
      <c r="A12" s="4"/>
      <c r="B12" s="50" t="s">
        <v>13</v>
      </c>
      <c r="C12" s="71">
        <f t="shared" ref="C12:H12" si="1">SUM(C4:C11)</f>
        <v>161</v>
      </c>
      <c r="D12" s="72">
        <f t="shared" si="1"/>
        <v>71</v>
      </c>
      <c r="E12" s="72">
        <f t="shared" si="1"/>
        <v>44</v>
      </c>
      <c r="F12" s="72">
        <f t="shared" si="1"/>
        <v>32</v>
      </c>
      <c r="G12" s="72">
        <f t="shared" si="1"/>
        <v>0</v>
      </c>
      <c r="H12" s="72">
        <f t="shared" si="1"/>
        <v>0</v>
      </c>
      <c r="I12" s="198">
        <f t="shared" si="0"/>
        <v>308</v>
      </c>
      <c r="J12" s="199"/>
      <c r="K12" s="5"/>
      <c r="L12" s="6"/>
    </row>
    <row r="13" spans="1:12" ht="30" customHeight="1" thickBot="1" x14ac:dyDescent="0.3">
      <c r="A13" s="4"/>
      <c r="B13" s="10"/>
      <c r="C13" s="10"/>
      <c r="D13" s="10"/>
      <c r="E13" s="10"/>
      <c r="F13" s="10"/>
      <c r="G13" s="10"/>
      <c r="H13" s="10"/>
      <c r="I13" s="10"/>
      <c r="J13" s="5"/>
      <c r="K13" s="5"/>
      <c r="L13" s="6"/>
    </row>
    <row r="14" spans="1:12" ht="18.75" customHeight="1" thickBot="1" x14ac:dyDescent="0.3">
      <c r="A14" s="4"/>
      <c r="B14" s="192" t="s">
        <v>47</v>
      </c>
      <c r="C14" s="193"/>
      <c r="D14" s="193"/>
      <c r="E14" s="194"/>
      <c r="F14" s="10"/>
      <c r="G14" s="10"/>
      <c r="H14" s="10"/>
      <c r="I14" s="10"/>
      <c r="J14" s="5"/>
      <c r="K14" s="5"/>
      <c r="L14" s="6"/>
    </row>
    <row r="15" spans="1:12" ht="73.5" customHeight="1" x14ac:dyDescent="0.25">
      <c r="A15" s="4"/>
      <c r="B15" s="200" t="s">
        <v>48</v>
      </c>
      <c r="C15" s="201"/>
      <c r="D15" s="201"/>
      <c r="E15" s="202"/>
      <c r="F15" s="5"/>
      <c r="G15" s="5"/>
      <c r="H15" s="5"/>
      <c r="I15" s="5"/>
      <c r="J15" s="5"/>
      <c r="K15" s="5"/>
      <c r="L15" s="6"/>
    </row>
    <row r="16" spans="1:12" ht="33" customHeight="1" x14ac:dyDescent="0.25">
      <c r="A16" s="4"/>
      <c r="B16" s="203" t="s">
        <v>49</v>
      </c>
      <c r="C16" s="204"/>
      <c r="D16" s="204"/>
      <c r="E16" s="205"/>
      <c r="F16" s="5"/>
      <c r="G16" s="5"/>
      <c r="H16" s="5"/>
      <c r="I16" s="5"/>
      <c r="J16" s="5"/>
      <c r="K16" s="5"/>
      <c r="L16" s="6"/>
    </row>
    <row r="17" spans="1:12" ht="36" customHeight="1" x14ac:dyDescent="0.25">
      <c r="A17" s="4"/>
      <c r="B17" s="203" t="s">
        <v>50</v>
      </c>
      <c r="C17" s="204"/>
      <c r="D17" s="204"/>
      <c r="E17" s="205"/>
      <c r="F17" s="5"/>
      <c r="G17" s="5"/>
      <c r="H17" s="5"/>
      <c r="I17" s="5"/>
      <c r="J17" s="5"/>
      <c r="K17" s="5"/>
      <c r="L17" s="6"/>
    </row>
    <row r="18" spans="1:12" ht="17.25" customHeight="1" x14ac:dyDescent="0.25">
      <c r="A18" s="4"/>
      <c r="B18" s="206" t="s">
        <v>51</v>
      </c>
      <c r="C18" s="207"/>
      <c r="D18" s="207"/>
      <c r="E18" s="208"/>
      <c r="F18" s="5"/>
      <c r="G18" s="5"/>
      <c r="H18" s="5"/>
      <c r="I18" s="5"/>
      <c r="J18" s="5"/>
      <c r="K18" s="5"/>
      <c r="L18" s="6"/>
    </row>
    <row r="19" spans="1:12" ht="34.5" customHeight="1" x14ac:dyDescent="0.25">
      <c r="A19" s="4"/>
      <c r="B19" s="203" t="s">
        <v>52</v>
      </c>
      <c r="C19" s="204"/>
      <c r="D19" s="204"/>
      <c r="E19" s="205"/>
      <c r="F19" s="5"/>
      <c r="G19" s="5"/>
      <c r="H19" s="5"/>
      <c r="I19" s="5"/>
      <c r="J19" s="5"/>
      <c r="K19" s="5"/>
      <c r="L19" s="6"/>
    </row>
    <row r="20" spans="1:12" ht="32.25" customHeight="1" thickBot="1" x14ac:dyDescent="0.3">
      <c r="A20" s="4"/>
      <c r="B20" s="189" t="s">
        <v>53</v>
      </c>
      <c r="C20" s="190"/>
      <c r="D20" s="190"/>
      <c r="E20" s="191"/>
      <c r="F20" s="5"/>
      <c r="G20" s="5"/>
      <c r="H20" s="5"/>
      <c r="I20" s="5"/>
      <c r="J20" s="5"/>
      <c r="K20" s="5"/>
      <c r="L20" s="6"/>
    </row>
    <row r="21" spans="1:12" ht="15.75" x14ac:dyDescent="0.25">
      <c r="A21" s="4"/>
      <c r="B21" s="5"/>
      <c r="C21" s="12"/>
      <c r="D21" s="12"/>
      <c r="E21" s="12"/>
      <c r="F21" s="5"/>
      <c r="G21" s="5"/>
      <c r="H21" s="5"/>
      <c r="I21" s="5"/>
      <c r="J21" s="5"/>
      <c r="K21" s="5"/>
      <c r="L21" s="6"/>
    </row>
    <row r="22" spans="1:12" ht="16.5" thickBot="1" x14ac:dyDescent="0.3">
      <c r="A22" s="4"/>
      <c r="B22" s="5"/>
      <c r="C22" s="12"/>
      <c r="D22" s="12"/>
      <c r="E22" s="12"/>
      <c r="F22" s="5"/>
      <c r="G22" s="5"/>
      <c r="H22" s="5"/>
      <c r="I22" s="5"/>
      <c r="J22" s="5"/>
      <c r="K22" s="5"/>
      <c r="L22" s="6"/>
    </row>
    <row r="23" spans="1:12" ht="37.5" customHeight="1" thickBot="1" x14ac:dyDescent="0.3">
      <c r="A23" s="4"/>
      <c r="B23" s="195" t="s">
        <v>54</v>
      </c>
      <c r="C23" s="196"/>
      <c r="D23" s="196"/>
      <c r="E23" s="196"/>
      <c r="F23" s="196"/>
      <c r="G23" s="196"/>
      <c r="H23" s="196"/>
      <c r="I23" s="197"/>
      <c r="J23" s="44"/>
      <c r="K23" s="44"/>
      <c r="L23" s="6"/>
    </row>
    <row r="24" spans="1:12" ht="18.75" customHeight="1" thickBot="1" x14ac:dyDescent="0.3">
      <c r="A24" s="4"/>
      <c r="B24" s="56"/>
      <c r="C24" s="57">
        <v>42917</v>
      </c>
      <c r="D24" s="58">
        <v>42948</v>
      </c>
      <c r="E24" s="58">
        <v>42979</v>
      </c>
      <c r="F24" s="58">
        <v>43009</v>
      </c>
      <c r="G24" s="58">
        <v>43040</v>
      </c>
      <c r="H24" s="58">
        <v>43070</v>
      </c>
      <c r="I24" s="54" t="s">
        <v>13</v>
      </c>
      <c r="J24" s="12"/>
      <c r="K24" s="12"/>
      <c r="L24" s="6"/>
    </row>
    <row r="25" spans="1:12" ht="15.75" customHeight="1" x14ac:dyDescent="0.25">
      <c r="A25" s="4"/>
      <c r="B25" s="59" t="s">
        <v>55</v>
      </c>
      <c r="C25" s="73">
        <v>136</v>
      </c>
      <c r="D25" s="74">
        <v>45</v>
      </c>
      <c r="E25" s="74">
        <v>25</v>
      </c>
      <c r="F25" s="74">
        <v>62</v>
      </c>
      <c r="G25" s="74"/>
      <c r="H25" s="75"/>
      <c r="I25" s="76">
        <f>SUM(C25:H25)</f>
        <v>268</v>
      </c>
      <c r="J25" s="12"/>
      <c r="K25" s="12"/>
      <c r="L25" s="6"/>
    </row>
    <row r="26" spans="1:12" ht="15.75" customHeight="1" x14ac:dyDescent="0.25">
      <c r="A26" s="4"/>
      <c r="B26" s="60" t="s">
        <v>56</v>
      </c>
      <c r="C26" s="77">
        <v>38</v>
      </c>
      <c r="D26" s="78">
        <v>18</v>
      </c>
      <c r="E26" s="78">
        <v>8</v>
      </c>
      <c r="F26" s="78">
        <v>5</v>
      </c>
      <c r="G26" s="78"/>
      <c r="H26" s="51"/>
      <c r="I26" s="79">
        <f>SUM(C26:H26)</f>
        <v>69</v>
      </c>
      <c r="J26" s="12"/>
      <c r="K26" s="12"/>
      <c r="L26" s="6"/>
    </row>
    <row r="27" spans="1:12" ht="15.75" customHeight="1" x14ac:dyDescent="0.25">
      <c r="A27" s="4"/>
      <c r="B27" s="60" t="s">
        <v>57</v>
      </c>
      <c r="C27" s="77">
        <v>2</v>
      </c>
      <c r="D27" s="78"/>
      <c r="E27" s="78"/>
      <c r="F27" s="78">
        <v>1</v>
      </c>
      <c r="G27" s="78"/>
      <c r="H27" s="51"/>
      <c r="I27" s="79">
        <f>SUM(C27:H27)</f>
        <v>3</v>
      </c>
      <c r="J27" s="12"/>
      <c r="K27" s="12"/>
      <c r="L27" s="6"/>
    </row>
    <row r="28" spans="1:12" ht="15.75" x14ac:dyDescent="0.25">
      <c r="A28" s="4"/>
      <c r="B28" s="60" t="s">
        <v>58</v>
      </c>
      <c r="C28" s="77">
        <v>0</v>
      </c>
      <c r="D28" s="78"/>
      <c r="E28" s="78"/>
      <c r="F28" s="78"/>
      <c r="G28" s="78"/>
      <c r="H28" s="51"/>
      <c r="I28" s="79">
        <f>SUM(C28:H28)</f>
        <v>0</v>
      </c>
      <c r="J28" s="12"/>
      <c r="K28" s="12"/>
      <c r="L28" s="6"/>
    </row>
    <row r="29" spans="1:12" ht="16.5" thickBot="1" x14ac:dyDescent="0.3">
      <c r="A29" s="4"/>
      <c r="B29" s="55" t="s">
        <v>13</v>
      </c>
      <c r="C29" s="86">
        <f t="shared" ref="C29:I29" si="2">SUM(C25:C28)</f>
        <v>176</v>
      </c>
      <c r="D29" s="87">
        <f t="shared" si="2"/>
        <v>63</v>
      </c>
      <c r="E29" s="87">
        <f t="shared" si="2"/>
        <v>33</v>
      </c>
      <c r="F29" s="87">
        <f t="shared" si="2"/>
        <v>68</v>
      </c>
      <c r="G29" s="87">
        <f t="shared" si="2"/>
        <v>0</v>
      </c>
      <c r="H29" s="87">
        <f t="shared" si="2"/>
        <v>0</v>
      </c>
      <c r="I29" s="80">
        <f t="shared" si="2"/>
        <v>340</v>
      </c>
      <c r="J29" s="12"/>
      <c r="K29" s="12"/>
      <c r="L29" s="6"/>
    </row>
    <row r="30" spans="1:12" ht="22.5" customHeight="1" thickBot="1" x14ac:dyDescent="0.3">
      <c r="A30" s="4"/>
      <c r="B30" s="44"/>
      <c r="C30" s="44"/>
      <c r="D30" s="44"/>
      <c r="E30" s="44"/>
      <c r="F30" s="44"/>
      <c r="G30" s="44"/>
      <c r="H30" s="44"/>
      <c r="I30" s="12"/>
      <c r="J30" s="12"/>
      <c r="K30" s="12"/>
      <c r="L30" s="6"/>
    </row>
    <row r="31" spans="1:12" ht="27" customHeight="1" thickBot="1" x14ac:dyDescent="0.3">
      <c r="A31" s="4"/>
      <c r="B31" s="186" t="s">
        <v>59</v>
      </c>
      <c r="C31" s="187"/>
      <c r="D31" s="187"/>
      <c r="E31" s="187"/>
      <c r="F31" s="187"/>
      <c r="G31" s="187"/>
      <c r="H31" s="187"/>
      <c r="I31" s="188"/>
      <c r="J31" s="5"/>
      <c r="K31" s="5"/>
      <c r="L31" s="6"/>
    </row>
    <row r="32" spans="1:12" s="46" customFormat="1" ht="18" customHeight="1" thickBot="1" x14ac:dyDescent="0.3">
      <c r="A32" s="4"/>
      <c r="B32" s="56"/>
      <c r="C32" s="57">
        <v>42917</v>
      </c>
      <c r="D32" s="58">
        <v>42948</v>
      </c>
      <c r="E32" s="58">
        <v>42979</v>
      </c>
      <c r="F32" s="58">
        <v>43009</v>
      </c>
      <c r="G32" s="58">
        <v>43040</v>
      </c>
      <c r="H32" s="58">
        <v>43070</v>
      </c>
      <c r="I32" s="61" t="s">
        <v>13</v>
      </c>
      <c r="J32" s="10"/>
      <c r="K32" s="5"/>
      <c r="L32" s="6"/>
    </row>
    <row r="33" spans="1:13" ht="14.25" customHeight="1" x14ac:dyDescent="0.25">
      <c r="A33" s="4"/>
      <c r="B33" s="62" t="s">
        <v>60</v>
      </c>
      <c r="C33" s="73">
        <v>135</v>
      </c>
      <c r="D33" s="81">
        <v>33</v>
      </c>
      <c r="E33" s="81">
        <v>28</v>
      </c>
      <c r="F33" s="81">
        <v>62</v>
      </c>
      <c r="G33" s="75"/>
      <c r="H33" s="75"/>
      <c r="I33" s="76">
        <f t="shared" ref="I33:I38" si="3">SUM(C33:H33)</f>
        <v>258</v>
      </c>
      <c r="J33" s="10"/>
      <c r="K33" s="5"/>
      <c r="L33" s="6"/>
    </row>
    <row r="34" spans="1:13" ht="15.75" x14ac:dyDescent="0.25">
      <c r="A34" s="4"/>
      <c r="B34" s="63" t="s">
        <v>61</v>
      </c>
      <c r="C34" s="77">
        <v>33</v>
      </c>
      <c r="D34" s="82">
        <v>18</v>
      </c>
      <c r="E34" s="82">
        <v>5</v>
      </c>
      <c r="F34" s="82">
        <v>4</v>
      </c>
      <c r="G34" s="51"/>
      <c r="H34" s="51"/>
      <c r="I34" s="79">
        <f t="shared" si="3"/>
        <v>60</v>
      </c>
      <c r="J34" s="10"/>
      <c r="K34" s="5"/>
      <c r="L34" s="6"/>
    </row>
    <row r="35" spans="1:13" ht="15.75" x14ac:dyDescent="0.25">
      <c r="A35" s="4"/>
      <c r="B35" s="60" t="s">
        <v>62</v>
      </c>
      <c r="C35" s="77">
        <v>4</v>
      </c>
      <c r="D35" s="82">
        <v>3</v>
      </c>
      <c r="E35" s="82"/>
      <c r="F35" s="82">
        <v>2</v>
      </c>
      <c r="G35" s="82"/>
      <c r="H35" s="82"/>
      <c r="I35" s="79">
        <f t="shared" si="3"/>
        <v>9</v>
      </c>
      <c r="J35" s="10"/>
      <c r="K35" s="5"/>
      <c r="L35" s="6"/>
    </row>
    <row r="36" spans="1:13" ht="15.75" x14ac:dyDescent="0.25">
      <c r="A36" s="4"/>
      <c r="B36" s="60" t="s">
        <v>63</v>
      </c>
      <c r="C36" s="77">
        <v>0</v>
      </c>
      <c r="D36" s="82"/>
      <c r="E36" s="82"/>
      <c r="F36" s="82"/>
      <c r="G36" s="82"/>
      <c r="H36" s="82"/>
      <c r="I36" s="79">
        <f t="shared" si="3"/>
        <v>0</v>
      </c>
      <c r="J36" s="10"/>
      <c r="K36" s="5"/>
      <c r="L36" s="6"/>
    </row>
    <row r="37" spans="1:13" ht="15.75" x14ac:dyDescent="0.25">
      <c r="A37" s="4"/>
      <c r="B37" s="60" t="s">
        <v>64</v>
      </c>
      <c r="C37" s="77">
        <v>0</v>
      </c>
      <c r="D37" s="82"/>
      <c r="E37" s="82"/>
      <c r="F37" s="82"/>
      <c r="G37" s="82"/>
      <c r="H37" s="82"/>
      <c r="I37" s="79">
        <f t="shared" si="3"/>
        <v>0</v>
      </c>
      <c r="J37" s="10"/>
      <c r="K37" s="5"/>
      <c r="L37" s="6"/>
    </row>
    <row r="38" spans="1:13" ht="16.5" thickBot="1" x14ac:dyDescent="0.3">
      <c r="A38" s="4"/>
      <c r="B38" s="64" t="s">
        <v>13</v>
      </c>
      <c r="C38" s="83">
        <f t="shared" ref="C38:H38" si="4">SUM(C33:C37)</f>
        <v>172</v>
      </c>
      <c r="D38" s="84">
        <f t="shared" si="4"/>
        <v>54</v>
      </c>
      <c r="E38" s="84">
        <f t="shared" si="4"/>
        <v>33</v>
      </c>
      <c r="F38" s="84">
        <f t="shared" si="4"/>
        <v>68</v>
      </c>
      <c r="G38" s="84">
        <f t="shared" si="4"/>
        <v>0</v>
      </c>
      <c r="H38" s="84">
        <f t="shared" si="4"/>
        <v>0</v>
      </c>
      <c r="I38" s="85">
        <f t="shared" si="3"/>
        <v>327</v>
      </c>
      <c r="J38" s="10"/>
      <c r="K38" s="5"/>
      <c r="L38" s="6"/>
    </row>
    <row r="39" spans="1:13" ht="15.75" x14ac:dyDescent="0.25">
      <c r="A39" s="4"/>
      <c r="B39" s="5"/>
      <c r="C39" s="45"/>
      <c r="D39" s="45"/>
      <c r="E39" s="45"/>
      <c r="F39" s="45"/>
      <c r="G39" s="45"/>
      <c r="H39" s="45"/>
      <c r="I39" s="45"/>
      <c r="J39" s="5"/>
      <c r="K39" s="5"/>
      <c r="L39" s="6"/>
    </row>
    <row r="40" spans="1:13" ht="15.75" thickBot="1" x14ac:dyDescent="0.3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</row>
    <row r="41" spans="1:13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</sheetData>
  <mergeCells count="11">
    <mergeCell ref="B2:J2"/>
    <mergeCell ref="B31:I31"/>
    <mergeCell ref="B20:E20"/>
    <mergeCell ref="B14:E14"/>
    <mergeCell ref="B23:I23"/>
    <mergeCell ref="I12:J12"/>
    <mergeCell ref="B15:E15"/>
    <mergeCell ref="B16:E16"/>
    <mergeCell ref="B17:E17"/>
    <mergeCell ref="B18:E18"/>
    <mergeCell ref="B19:E19"/>
  </mergeCells>
  <pageMargins left="0.7" right="0.7" top="0.75" bottom="0.75" header="0.3" footer="0.3"/>
  <pageSetup paperSize="9" scale="68" fitToHeight="0" orientation="portrait" horizontalDpi="0" verticalDpi="0" r:id="rId1"/>
  <ignoredErrors>
    <ignoredError sqref="C38:H38 C29:H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3"/>
  <sheetViews>
    <sheetView tabSelected="1" zoomScaleNormal="100" workbookViewId="0">
      <selection activeCell="Q21" sqref="Q21"/>
    </sheetView>
  </sheetViews>
  <sheetFormatPr defaultRowHeight="15" x14ac:dyDescent="0.25"/>
  <cols>
    <col min="1" max="1" width="4" customWidth="1"/>
    <col min="2" max="2" width="14.5703125" customWidth="1"/>
    <col min="3" max="3" width="12" customWidth="1"/>
    <col min="5" max="5" width="4.5703125" style="145" bestFit="1" customWidth="1"/>
    <col min="6" max="6" width="11.140625" bestFit="1" customWidth="1"/>
    <col min="7" max="7" width="4.5703125" style="145" bestFit="1" customWidth="1"/>
    <col min="8" max="8" width="14" bestFit="1" customWidth="1"/>
    <col min="9" max="9" width="4.5703125" style="145" bestFit="1" customWidth="1"/>
    <col min="10" max="10" width="12.5703125" bestFit="1" customWidth="1"/>
    <col min="11" max="11" width="5.5703125" style="145" bestFit="1" customWidth="1"/>
    <col min="12" max="12" width="13.28515625" bestFit="1" customWidth="1"/>
    <col min="13" max="13" width="5.5703125" style="145" bestFit="1" customWidth="1"/>
    <col min="15" max="15" width="7.42578125" style="145" bestFit="1" customWidth="1"/>
    <col min="16" max="16" width="11" customWidth="1"/>
  </cols>
  <sheetData>
    <row r="1" spans="1:16" s="46" customFormat="1" x14ac:dyDescent="0.25">
      <c r="A1" s="1"/>
      <c r="B1" s="2"/>
      <c r="C1" s="2"/>
      <c r="D1" s="2"/>
      <c r="E1" s="149"/>
      <c r="F1" s="2"/>
      <c r="G1" s="149"/>
      <c r="H1" s="2"/>
      <c r="I1" s="149"/>
      <c r="J1" s="2"/>
      <c r="K1" s="149"/>
      <c r="L1" s="2"/>
      <c r="M1" s="149"/>
      <c r="N1" s="2"/>
      <c r="O1" s="149"/>
      <c r="P1" s="3"/>
    </row>
    <row r="2" spans="1:16" s="46" customFormat="1" ht="18" x14ac:dyDescent="0.25">
      <c r="A2" s="4"/>
      <c r="B2" s="150" t="s">
        <v>66</v>
      </c>
      <c r="C2" s="5"/>
      <c r="D2" s="5"/>
      <c r="E2" s="88"/>
      <c r="F2" s="5"/>
      <c r="G2" s="88"/>
      <c r="H2" s="5"/>
      <c r="I2" s="88"/>
      <c r="J2" s="5"/>
      <c r="K2" s="88"/>
      <c r="L2" s="5"/>
      <c r="M2" s="88"/>
      <c r="N2" s="5"/>
      <c r="O2" s="88"/>
      <c r="P2" s="6"/>
    </row>
    <row r="3" spans="1:16" ht="11.25" customHeight="1" thickBot="1" x14ac:dyDescent="0.3">
      <c r="A3" s="4"/>
      <c r="B3" s="5"/>
      <c r="C3" s="5"/>
      <c r="D3" s="5"/>
      <c r="E3" s="88"/>
      <c r="F3" s="5"/>
      <c r="G3" s="88"/>
      <c r="H3" s="5"/>
      <c r="I3" s="88"/>
      <c r="J3" s="5"/>
      <c r="K3" s="88"/>
      <c r="L3" s="5"/>
      <c r="M3" s="88"/>
      <c r="N3" s="5"/>
      <c r="O3" s="88"/>
      <c r="P3" s="6"/>
    </row>
    <row r="4" spans="1:16" ht="47.25" customHeight="1" thickBot="1" x14ac:dyDescent="0.3">
      <c r="A4" s="4"/>
      <c r="B4" s="230" t="s">
        <v>67</v>
      </c>
      <c r="C4" s="231"/>
      <c r="D4" s="134" t="s">
        <v>68</v>
      </c>
      <c r="E4" s="142" t="s">
        <v>2</v>
      </c>
      <c r="F4" s="134" t="s">
        <v>69</v>
      </c>
      <c r="G4" s="142" t="s">
        <v>2</v>
      </c>
      <c r="H4" s="134" t="s">
        <v>70</v>
      </c>
      <c r="I4" s="142" t="s">
        <v>2</v>
      </c>
      <c r="J4" s="134" t="s">
        <v>71</v>
      </c>
      <c r="K4" s="142" t="s">
        <v>2</v>
      </c>
      <c r="L4" s="134" t="s">
        <v>72</v>
      </c>
      <c r="M4" s="142" t="s">
        <v>2</v>
      </c>
      <c r="N4" s="134" t="s">
        <v>13</v>
      </c>
      <c r="O4" s="146" t="s">
        <v>73</v>
      </c>
      <c r="P4" s="151"/>
    </row>
    <row r="5" spans="1:16" x14ac:dyDescent="0.25">
      <c r="A5" s="4"/>
      <c r="B5" s="219" t="s">
        <v>74</v>
      </c>
      <c r="C5" s="220"/>
      <c r="D5" s="99">
        <v>89</v>
      </c>
      <c r="E5" s="100">
        <f>SUM(D5/D10)</f>
        <v>0.89</v>
      </c>
      <c r="F5" s="99">
        <v>66</v>
      </c>
      <c r="G5" s="100">
        <f>SUM(F5/F10)</f>
        <v>0.8571428571428571</v>
      </c>
      <c r="H5" s="99">
        <v>17</v>
      </c>
      <c r="I5" s="100">
        <f>SUM(H5/H10)</f>
        <v>0.68</v>
      </c>
      <c r="J5" s="101"/>
      <c r="K5" s="100">
        <f>SUM(J5/J10)</f>
        <v>0</v>
      </c>
      <c r="L5" s="102"/>
      <c r="M5" s="100"/>
      <c r="N5" s="103">
        <f>SUM(D5,F5,H5,J5,L5)</f>
        <v>172</v>
      </c>
      <c r="O5" s="104">
        <f>SUM(N5/N10)</f>
        <v>0.83495145631067957</v>
      </c>
      <c r="P5" s="6"/>
    </row>
    <row r="6" spans="1:16" x14ac:dyDescent="0.25">
      <c r="A6" s="4"/>
      <c r="B6" s="217" t="s">
        <v>75</v>
      </c>
      <c r="C6" s="218"/>
      <c r="D6" s="89">
        <v>9</v>
      </c>
      <c r="E6" s="90">
        <f>SUM(D6/D10)</f>
        <v>0.09</v>
      </c>
      <c r="F6" s="89">
        <v>11</v>
      </c>
      <c r="G6" s="90">
        <f>SUM(F6/F10)</f>
        <v>0.14285714285714285</v>
      </c>
      <c r="H6" s="89">
        <v>6</v>
      </c>
      <c r="I6" s="90">
        <f>SUM(H6/H10)</f>
        <v>0.24</v>
      </c>
      <c r="J6" s="91"/>
      <c r="K6" s="90">
        <f>SUM(J6/J10)</f>
        <v>0</v>
      </c>
      <c r="L6" s="92"/>
      <c r="M6" s="90"/>
      <c r="N6" s="93">
        <f>SUM(D6,F6,H6,J6,L6)</f>
        <v>26</v>
      </c>
      <c r="O6" s="105">
        <f>SUM(N6/N10)</f>
        <v>0.12621359223300971</v>
      </c>
      <c r="P6" s="6"/>
    </row>
    <row r="7" spans="1:16" x14ac:dyDescent="0.25">
      <c r="A7" s="4"/>
      <c r="B7" s="217" t="s">
        <v>76</v>
      </c>
      <c r="C7" s="218"/>
      <c r="D7" s="89">
        <v>2</v>
      </c>
      <c r="E7" s="90">
        <f>SUM(D7/D10)</f>
        <v>0.02</v>
      </c>
      <c r="F7" s="89"/>
      <c r="G7" s="90">
        <f>SUM(F7/F10)</f>
        <v>0</v>
      </c>
      <c r="H7" s="89">
        <v>2</v>
      </c>
      <c r="I7" s="90">
        <f>SUM(H7/H10)</f>
        <v>0.08</v>
      </c>
      <c r="J7" s="91">
        <v>4</v>
      </c>
      <c r="K7" s="90">
        <f>SUM(J7/J10)</f>
        <v>1</v>
      </c>
      <c r="L7" s="92"/>
      <c r="M7" s="90"/>
      <c r="N7" s="93">
        <f>SUM(D7,F7,H7,J7,L7)</f>
        <v>8</v>
      </c>
      <c r="O7" s="105">
        <f>SUM(N7/N10)</f>
        <v>3.8834951456310676E-2</v>
      </c>
      <c r="P7" s="6"/>
    </row>
    <row r="8" spans="1:16" x14ac:dyDescent="0.25">
      <c r="A8" s="4"/>
      <c r="B8" s="217" t="s">
        <v>77</v>
      </c>
      <c r="C8" s="218"/>
      <c r="D8" s="89"/>
      <c r="E8" s="90">
        <f>SUM(D8/D10)</f>
        <v>0</v>
      </c>
      <c r="F8" s="89"/>
      <c r="G8" s="90">
        <f>SUM(F8/F10)</f>
        <v>0</v>
      </c>
      <c r="H8" s="89"/>
      <c r="I8" s="90">
        <f>SUM(H8/H10)</f>
        <v>0</v>
      </c>
      <c r="J8" s="91"/>
      <c r="K8" s="90">
        <f>SUM(J8/J10)</f>
        <v>0</v>
      </c>
      <c r="L8" s="92"/>
      <c r="M8" s="90"/>
      <c r="N8" s="93">
        <f>SUM(D8,F8,H8,J8,L8)</f>
        <v>0</v>
      </c>
      <c r="O8" s="105">
        <f>SUM(N8/N10)</f>
        <v>0</v>
      </c>
      <c r="P8" s="6"/>
    </row>
    <row r="9" spans="1:16" ht="15.75" thickBot="1" x14ac:dyDescent="0.3">
      <c r="A9" s="4"/>
      <c r="B9" s="215" t="s">
        <v>78</v>
      </c>
      <c r="C9" s="216"/>
      <c r="D9" s="94"/>
      <c r="E9" s="95">
        <f>SUM(D9/D10)</f>
        <v>0</v>
      </c>
      <c r="F9" s="94"/>
      <c r="G9" s="95">
        <f>SUM(F9/F10)</f>
        <v>0</v>
      </c>
      <c r="H9" s="94"/>
      <c r="I9" s="95">
        <f>SUM(H9/H10)</f>
        <v>0</v>
      </c>
      <c r="J9" s="96"/>
      <c r="K9" s="95">
        <f>SUM(J9/J10)</f>
        <v>0</v>
      </c>
      <c r="L9" s="97"/>
      <c r="M9" s="95"/>
      <c r="N9" s="98">
        <f>SUM(D9,F9,H9,J9,L9)</f>
        <v>0</v>
      </c>
      <c r="O9" s="106">
        <f>SUM(N9/N10)</f>
        <v>0</v>
      </c>
      <c r="P9" s="6"/>
    </row>
    <row r="10" spans="1:16" ht="15.75" thickBot="1" x14ac:dyDescent="0.3">
      <c r="A10" s="4"/>
      <c r="B10" s="221" t="s">
        <v>13</v>
      </c>
      <c r="C10" s="222"/>
      <c r="D10" s="116">
        <f>SUM(D5:D9)</f>
        <v>100</v>
      </c>
      <c r="E10" s="117"/>
      <c r="F10" s="116">
        <f>SUM(F5:F9)</f>
        <v>77</v>
      </c>
      <c r="G10" s="117"/>
      <c r="H10" s="116">
        <f t="shared" ref="H10" si="0">SUM(H5:H9)</f>
        <v>25</v>
      </c>
      <c r="I10" s="117"/>
      <c r="J10" s="116">
        <f>SUM(J5:J9)</f>
        <v>4</v>
      </c>
      <c r="K10" s="117"/>
      <c r="L10" s="118"/>
      <c r="M10" s="117"/>
      <c r="N10" s="119">
        <f>SUM(N5:N9)</f>
        <v>206</v>
      </c>
      <c r="O10" s="120"/>
      <c r="P10" s="6"/>
    </row>
    <row r="11" spans="1:16" ht="76.5" customHeight="1" thickBot="1" x14ac:dyDescent="0.3">
      <c r="A11" s="4"/>
      <c r="B11" s="223" t="s">
        <v>54</v>
      </c>
      <c r="C11" s="224"/>
      <c r="D11" s="136" t="s">
        <v>68</v>
      </c>
      <c r="E11" s="143" t="s">
        <v>2</v>
      </c>
      <c r="F11" s="136" t="s">
        <v>69</v>
      </c>
      <c r="G11" s="143" t="s">
        <v>2</v>
      </c>
      <c r="H11" s="136" t="s">
        <v>70</v>
      </c>
      <c r="I11" s="143" t="s">
        <v>2</v>
      </c>
      <c r="J11" s="136" t="s">
        <v>71</v>
      </c>
      <c r="K11" s="143" t="s">
        <v>2</v>
      </c>
      <c r="L11" s="136" t="s">
        <v>72</v>
      </c>
      <c r="M11" s="143" t="s">
        <v>2</v>
      </c>
      <c r="N11" s="136" t="s">
        <v>13</v>
      </c>
      <c r="O11" s="147" t="s">
        <v>73</v>
      </c>
      <c r="P11" s="6"/>
    </row>
    <row r="12" spans="1:16" x14ac:dyDescent="0.25">
      <c r="A12" s="4"/>
      <c r="B12" s="219" t="s">
        <v>55</v>
      </c>
      <c r="C12" s="229"/>
      <c r="D12" s="99">
        <v>90</v>
      </c>
      <c r="E12" s="100">
        <f>SUM(D12/D16)</f>
        <v>0.92783505154639179</v>
      </c>
      <c r="F12" s="99">
        <v>63</v>
      </c>
      <c r="G12" s="100">
        <f>SUM(F12/F16)</f>
        <v>0.80769230769230771</v>
      </c>
      <c r="H12" s="99">
        <v>20</v>
      </c>
      <c r="I12" s="100">
        <f>SUM(H12/H16)</f>
        <v>0.76923076923076927</v>
      </c>
      <c r="J12" s="101"/>
      <c r="K12" s="100">
        <f>SUM(J12/J16)</f>
        <v>0</v>
      </c>
      <c r="L12" s="102">
        <v>1</v>
      </c>
      <c r="M12" s="100">
        <f>SUM(L12/L16)</f>
        <v>1</v>
      </c>
      <c r="N12" s="103">
        <f>SUM(D12,F12,H12,J12,L12)</f>
        <v>174</v>
      </c>
      <c r="O12" s="104">
        <f>SUM(N12/N16)</f>
        <v>0.84878048780487803</v>
      </c>
      <c r="P12" s="6"/>
    </row>
    <row r="13" spans="1:16" x14ac:dyDescent="0.25">
      <c r="A13" s="4"/>
      <c r="B13" s="217" t="s">
        <v>56</v>
      </c>
      <c r="C13" s="228"/>
      <c r="D13" s="89">
        <v>6</v>
      </c>
      <c r="E13" s="90">
        <f>SUM(D13/D16)</f>
        <v>6.1855670103092786E-2</v>
      </c>
      <c r="F13" s="89">
        <v>15</v>
      </c>
      <c r="G13" s="90">
        <f>SUM(F13/F16)</f>
        <v>0.19230769230769232</v>
      </c>
      <c r="H13" s="89">
        <v>6</v>
      </c>
      <c r="I13" s="90">
        <f>SUM(H13/H16)</f>
        <v>0.23076923076923078</v>
      </c>
      <c r="J13" s="91">
        <v>3</v>
      </c>
      <c r="K13" s="90">
        <f>SUM(J13/J16)</f>
        <v>1</v>
      </c>
      <c r="L13" s="92"/>
      <c r="M13" s="90">
        <f>SUM(L13/L16)</f>
        <v>0</v>
      </c>
      <c r="N13" s="93">
        <f>SUM(D13,F13,H13,J13,L13)</f>
        <v>30</v>
      </c>
      <c r="O13" s="105">
        <f>SUM(N13/N16)</f>
        <v>0.14634146341463414</v>
      </c>
      <c r="P13" s="6"/>
    </row>
    <row r="14" spans="1:16" x14ac:dyDescent="0.25">
      <c r="A14" s="4"/>
      <c r="B14" s="217" t="s">
        <v>57</v>
      </c>
      <c r="C14" s="228"/>
      <c r="D14" s="89">
        <v>1</v>
      </c>
      <c r="E14" s="90">
        <f>SUM(D14/D16)</f>
        <v>1.0309278350515464E-2</v>
      </c>
      <c r="F14" s="89"/>
      <c r="G14" s="90">
        <f>SUM(F14/F16)</f>
        <v>0</v>
      </c>
      <c r="H14" s="89"/>
      <c r="I14" s="90">
        <f>SUM(H14/H16)</f>
        <v>0</v>
      </c>
      <c r="J14" s="91"/>
      <c r="K14" s="90">
        <f>SUM(J14/J16)</f>
        <v>0</v>
      </c>
      <c r="L14" s="92"/>
      <c r="M14" s="90">
        <f>SUM(L14/L16)</f>
        <v>0</v>
      </c>
      <c r="N14" s="93">
        <f>SUM(D14,F14,H14,J14,L14)</f>
        <v>1</v>
      </c>
      <c r="O14" s="105">
        <f>SUM(N14/N16)</f>
        <v>4.8780487804878049E-3</v>
      </c>
      <c r="P14" s="6"/>
    </row>
    <row r="15" spans="1:16" ht="15.75" thickBot="1" x14ac:dyDescent="0.3">
      <c r="A15" s="4"/>
      <c r="B15" s="215" t="s">
        <v>58</v>
      </c>
      <c r="C15" s="227"/>
      <c r="D15" s="94"/>
      <c r="E15" s="95">
        <f>SUM(D15/D16)</f>
        <v>0</v>
      </c>
      <c r="F15" s="94"/>
      <c r="G15" s="95">
        <f>SUM(F15/F16)</f>
        <v>0</v>
      </c>
      <c r="H15" s="94"/>
      <c r="I15" s="95">
        <f>SUM(H15/H16)</f>
        <v>0</v>
      </c>
      <c r="J15" s="96"/>
      <c r="K15" s="95">
        <f>SUM(J15/J16)</f>
        <v>0</v>
      </c>
      <c r="L15" s="97"/>
      <c r="M15" s="95">
        <f>SUM(L15/L16)</f>
        <v>0</v>
      </c>
      <c r="N15" s="98">
        <f>SUM(D15,F15,H15,J15,L15)</f>
        <v>0</v>
      </c>
      <c r="O15" s="106">
        <f>SUM(N15/N16)</f>
        <v>0</v>
      </c>
      <c r="P15" s="6"/>
    </row>
    <row r="16" spans="1:16" ht="15.75" thickBot="1" x14ac:dyDescent="0.3">
      <c r="A16" s="4"/>
      <c r="B16" s="225" t="s">
        <v>13</v>
      </c>
      <c r="C16" s="226"/>
      <c r="D16" s="121">
        <f>SUM(D12:D15)</f>
        <v>97</v>
      </c>
      <c r="E16" s="122"/>
      <c r="F16" s="121">
        <f>SUM(F12:F15)</f>
        <v>78</v>
      </c>
      <c r="G16" s="122"/>
      <c r="H16" s="121">
        <f>SUM(H12:H15)</f>
        <v>26</v>
      </c>
      <c r="I16" s="122"/>
      <c r="J16" s="121">
        <f>SUM(J12:J15)</f>
        <v>3</v>
      </c>
      <c r="K16" s="122"/>
      <c r="L16" s="123">
        <f>SUM(L12:L15)</f>
        <v>1</v>
      </c>
      <c r="M16" s="122"/>
      <c r="N16" s="124">
        <f>SUM(N12:N15)</f>
        <v>205</v>
      </c>
      <c r="O16" s="125"/>
      <c r="P16" s="6"/>
    </row>
    <row r="17" spans="1:16" ht="48" customHeight="1" thickBot="1" x14ac:dyDescent="0.3">
      <c r="A17" s="4"/>
      <c r="B17" s="209" t="s">
        <v>59</v>
      </c>
      <c r="C17" s="210"/>
      <c r="D17" s="135" t="s">
        <v>68</v>
      </c>
      <c r="E17" s="144" t="s">
        <v>2</v>
      </c>
      <c r="F17" s="135" t="s">
        <v>69</v>
      </c>
      <c r="G17" s="144" t="s">
        <v>2</v>
      </c>
      <c r="H17" s="135" t="s">
        <v>70</v>
      </c>
      <c r="I17" s="144" t="s">
        <v>2</v>
      </c>
      <c r="J17" s="135" t="s">
        <v>71</v>
      </c>
      <c r="K17" s="144" t="s">
        <v>2</v>
      </c>
      <c r="L17" s="135" t="s">
        <v>72</v>
      </c>
      <c r="M17" s="144" t="s">
        <v>2</v>
      </c>
      <c r="N17" s="135" t="s">
        <v>13</v>
      </c>
      <c r="O17" s="148" t="s">
        <v>73</v>
      </c>
      <c r="P17" s="6"/>
    </row>
    <row r="18" spans="1:16" x14ac:dyDescent="0.25">
      <c r="A18" s="4"/>
      <c r="B18" s="219" t="s">
        <v>60</v>
      </c>
      <c r="C18" s="220"/>
      <c r="D18" s="99">
        <v>92</v>
      </c>
      <c r="E18" s="110">
        <f>SUM(D18/D23)</f>
        <v>0.91089108910891092</v>
      </c>
      <c r="F18" s="99">
        <v>67</v>
      </c>
      <c r="G18" s="110">
        <f>SUM(F18/F23)</f>
        <v>0.85897435897435892</v>
      </c>
      <c r="H18" s="99">
        <v>19</v>
      </c>
      <c r="I18" s="110">
        <f>SUM(H18/H23)</f>
        <v>0.79166666666666663</v>
      </c>
      <c r="J18" s="99">
        <v>1</v>
      </c>
      <c r="K18" s="110">
        <f>SUM(J18/J23)</f>
        <v>0.33333333333333331</v>
      </c>
      <c r="L18" s="111">
        <v>1</v>
      </c>
      <c r="M18" s="110">
        <f>SUM(L18/L23)</f>
        <v>1</v>
      </c>
      <c r="N18" s="112">
        <f>SUM(D18,F18,H18,J18,L18)</f>
        <v>180</v>
      </c>
      <c r="O18" s="126">
        <f>SUM(N18/N23)</f>
        <v>0.86956521739130432</v>
      </c>
      <c r="P18" s="6"/>
    </row>
    <row r="19" spans="1:16" x14ac:dyDescent="0.25">
      <c r="A19" s="4"/>
      <c r="B19" s="217" t="s">
        <v>61</v>
      </c>
      <c r="C19" s="218"/>
      <c r="D19" s="89">
        <v>8</v>
      </c>
      <c r="E19" s="107">
        <f>SUM(D19/D23)</f>
        <v>7.9207920792079209E-2</v>
      </c>
      <c r="F19" s="89">
        <v>11</v>
      </c>
      <c r="G19" s="107">
        <f>SUM(F19/F23)</f>
        <v>0.14102564102564102</v>
      </c>
      <c r="H19" s="89">
        <v>3</v>
      </c>
      <c r="I19" s="107">
        <f>SUM(H19/H23)</f>
        <v>0.125</v>
      </c>
      <c r="J19" s="89">
        <v>2</v>
      </c>
      <c r="K19" s="107">
        <f>SUM(J19/J23)</f>
        <v>0.66666666666666663</v>
      </c>
      <c r="L19" s="108"/>
      <c r="M19" s="107">
        <f>SUM(L19/L23)</f>
        <v>0</v>
      </c>
      <c r="N19" s="109">
        <f>SUM(D19,F19,H19,J19,L19)</f>
        <v>24</v>
      </c>
      <c r="O19" s="127">
        <f>SUM(N19/N23)</f>
        <v>0.11594202898550725</v>
      </c>
      <c r="P19" s="6"/>
    </row>
    <row r="20" spans="1:16" x14ac:dyDescent="0.25">
      <c r="A20" s="4"/>
      <c r="B20" s="217" t="s">
        <v>62</v>
      </c>
      <c r="C20" s="218"/>
      <c r="D20" s="89"/>
      <c r="E20" s="107">
        <f>SUM(D20/D23)</f>
        <v>0</v>
      </c>
      <c r="F20" s="89"/>
      <c r="G20" s="107">
        <f>SUM(F20/F23)</f>
        <v>0</v>
      </c>
      <c r="H20" s="89">
        <v>2</v>
      </c>
      <c r="I20" s="107">
        <f>SUM(H20/H23)</f>
        <v>8.3333333333333329E-2</v>
      </c>
      <c r="J20" s="89"/>
      <c r="K20" s="107">
        <f>SUM(J20/J23)</f>
        <v>0</v>
      </c>
      <c r="L20" s="108"/>
      <c r="M20" s="107">
        <f>SUM(L20/L23)</f>
        <v>0</v>
      </c>
      <c r="N20" s="109">
        <f>SUM(D20,F20,H20,J20,L20)</f>
        <v>2</v>
      </c>
      <c r="O20" s="127">
        <f>SUM(N20/N23)</f>
        <v>9.6618357487922701E-3</v>
      </c>
      <c r="P20" s="6"/>
    </row>
    <row r="21" spans="1:16" x14ac:dyDescent="0.25">
      <c r="A21" s="4"/>
      <c r="B21" s="217" t="s">
        <v>63</v>
      </c>
      <c r="C21" s="218"/>
      <c r="D21" s="89">
        <v>1</v>
      </c>
      <c r="E21" s="107">
        <f>SUM(D21/D23)</f>
        <v>9.9009900990099011E-3</v>
      </c>
      <c r="F21" s="89"/>
      <c r="G21" s="107">
        <f>SUM(F21/F23)</f>
        <v>0</v>
      </c>
      <c r="H21" s="89"/>
      <c r="I21" s="107">
        <f>SUM(H21/H23)</f>
        <v>0</v>
      </c>
      <c r="J21" s="89"/>
      <c r="K21" s="107">
        <f>SUM(J21/J23)</f>
        <v>0</v>
      </c>
      <c r="L21" s="108"/>
      <c r="M21" s="107">
        <f>SUM(L21/L23)</f>
        <v>0</v>
      </c>
      <c r="N21" s="109">
        <f>SUM(D21,F21,H21,J21,L21)</f>
        <v>1</v>
      </c>
      <c r="O21" s="127">
        <f>SUM(N21/N23)</f>
        <v>4.830917874396135E-3</v>
      </c>
      <c r="P21" s="6"/>
    </row>
    <row r="22" spans="1:16" ht="15.75" thickBot="1" x14ac:dyDescent="0.3">
      <c r="A22" s="4"/>
      <c r="B22" s="215" t="s">
        <v>64</v>
      </c>
      <c r="C22" s="216"/>
      <c r="D22" s="94"/>
      <c r="E22" s="113">
        <f>SUM(D22/D23)</f>
        <v>0</v>
      </c>
      <c r="F22" s="94"/>
      <c r="G22" s="113">
        <f>SUM(F22/F23)</f>
        <v>0</v>
      </c>
      <c r="H22" s="94"/>
      <c r="I22" s="113">
        <f>SUM(H22/H23)</f>
        <v>0</v>
      </c>
      <c r="J22" s="94"/>
      <c r="K22" s="113">
        <f>SUM(J22/J23)</f>
        <v>0</v>
      </c>
      <c r="L22" s="114"/>
      <c r="M22" s="113">
        <f>SUM(L22/L23)</f>
        <v>0</v>
      </c>
      <c r="N22" s="115">
        <f>SUM(D22,F22,H22,J22,L22)</f>
        <v>0</v>
      </c>
      <c r="O22" s="128">
        <f>SUM(N22/N23)</f>
        <v>0</v>
      </c>
      <c r="P22" s="6"/>
    </row>
    <row r="23" spans="1:16" ht="15.75" thickBot="1" x14ac:dyDescent="0.3">
      <c r="A23" s="4"/>
      <c r="B23" s="213" t="s">
        <v>13</v>
      </c>
      <c r="C23" s="214"/>
      <c r="D23" s="137">
        <f>SUM(D18:D22)</f>
        <v>101</v>
      </c>
      <c r="E23" s="138"/>
      <c r="F23" s="137">
        <f>SUM(F18:F22)</f>
        <v>78</v>
      </c>
      <c r="G23" s="138"/>
      <c r="H23" s="137">
        <f>SUM(H18:H22)</f>
        <v>24</v>
      </c>
      <c r="I23" s="138"/>
      <c r="J23" s="137">
        <f>SUM(J18:J22)</f>
        <v>3</v>
      </c>
      <c r="K23" s="138"/>
      <c r="L23" s="139">
        <f>SUM(L18:L22)</f>
        <v>1</v>
      </c>
      <c r="M23" s="138"/>
      <c r="N23" s="140">
        <f>SUM(N18:N22)</f>
        <v>207</v>
      </c>
      <c r="O23" s="141"/>
      <c r="P23" s="6"/>
    </row>
    <row r="24" spans="1:16" ht="15.75" thickBot="1" x14ac:dyDescent="0.3">
      <c r="A24" s="4"/>
      <c r="B24" s="211" t="s">
        <v>79</v>
      </c>
      <c r="C24" s="212"/>
      <c r="D24" s="129">
        <f>SUM(D23,D16,D10)</f>
        <v>298</v>
      </c>
      <c r="E24" s="130"/>
      <c r="F24" s="129">
        <f>SUM(F23,F16,F10)</f>
        <v>233</v>
      </c>
      <c r="G24" s="130"/>
      <c r="H24" s="129">
        <f>SUM(H23,H16,H10)</f>
        <v>75</v>
      </c>
      <c r="I24" s="130"/>
      <c r="J24" s="129">
        <f>SUM(J23,J16,J10)</f>
        <v>10</v>
      </c>
      <c r="K24" s="130"/>
      <c r="L24" s="131">
        <f>SUM(L23,L16,L10)</f>
        <v>2</v>
      </c>
      <c r="M24" s="130"/>
      <c r="N24" s="132">
        <f>SUM(D24:J24)</f>
        <v>616</v>
      </c>
      <c r="O24" s="133"/>
      <c r="P24" s="6"/>
    </row>
    <row r="25" spans="1:16" s="46" customFormat="1" x14ac:dyDescent="0.25">
      <c r="A25" s="4"/>
      <c r="B25" s="153"/>
      <c r="C25" s="153"/>
      <c r="D25" s="154"/>
      <c r="E25" s="155"/>
      <c r="F25" s="154"/>
      <c r="G25" s="155"/>
      <c r="H25" s="154"/>
      <c r="I25" s="155"/>
      <c r="J25" s="154"/>
      <c r="K25" s="155"/>
      <c r="L25" s="156"/>
      <c r="M25" s="155"/>
      <c r="N25" s="157"/>
      <c r="O25" s="153"/>
      <c r="P25" s="6"/>
    </row>
    <row r="26" spans="1:16" x14ac:dyDescent="0.25">
      <c r="A26" s="4"/>
      <c r="B26" s="5"/>
      <c r="C26" s="5"/>
      <c r="D26" s="5"/>
      <c r="E26" s="88"/>
      <c r="F26" s="5"/>
      <c r="G26" s="88"/>
      <c r="H26" s="5"/>
      <c r="I26" s="88"/>
      <c r="J26" s="5"/>
      <c r="K26" s="88"/>
      <c r="L26" s="5"/>
      <c r="M26" s="88"/>
      <c r="N26" s="5"/>
      <c r="O26" s="88"/>
      <c r="P26" s="6"/>
    </row>
    <row r="27" spans="1:16" x14ac:dyDescent="0.25">
      <c r="A27" s="4"/>
      <c r="B27" s="5"/>
      <c r="C27" s="5"/>
      <c r="D27" s="5"/>
      <c r="E27" s="88"/>
      <c r="F27" s="5"/>
      <c r="G27" s="88"/>
      <c r="H27" s="5"/>
      <c r="I27" s="88"/>
      <c r="J27" s="5"/>
      <c r="K27" s="88"/>
      <c r="L27" s="5"/>
      <c r="M27" s="88"/>
      <c r="N27" s="5"/>
      <c r="O27" s="88"/>
      <c r="P27" s="6"/>
    </row>
    <row r="28" spans="1:16" x14ac:dyDescent="0.25">
      <c r="A28" s="4"/>
      <c r="B28" s="5"/>
      <c r="C28" s="5"/>
      <c r="D28" s="5"/>
      <c r="E28" s="88"/>
      <c r="F28" s="5"/>
      <c r="G28" s="88"/>
      <c r="H28" s="5"/>
      <c r="I28" s="88"/>
      <c r="J28" s="5"/>
      <c r="K28" s="88"/>
      <c r="L28" s="5"/>
      <c r="M28" s="88"/>
      <c r="N28" s="5"/>
      <c r="O28" s="88"/>
      <c r="P28" s="6"/>
    </row>
    <row r="29" spans="1:16" x14ac:dyDescent="0.25">
      <c r="A29" s="4"/>
      <c r="B29" s="5"/>
      <c r="C29" s="5"/>
      <c r="D29" s="5"/>
      <c r="E29" s="88"/>
      <c r="F29" s="5"/>
      <c r="G29" s="88"/>
      <c r="H29" s="5"/>
      <c r="I29" s="88"/>
      <c r="J29" s="5"/>
      <c r="K29" s="88"/>
      <c r="L29" s="5"/>
      <c r="M29" s="88"/>
      <c r="N29" s="5"/>
      <c r="O29" s="88"/>
      <c r="P29" s="6"/>
    </row>
    <row r="30" spans="1:16" x14ac:dyDescent="0.25">
      <c r="A30" s="4"/>
      <c r="B30" s="5"/>
      <c r="C30" s="5"/>
      <c r="D30" s="5"/>
      <c r="E30" s="88"/>
      <c r="F30" s="5"/>
      <c r="G30" s="88"/>
      <c r="H30" s="5"/>
      <c r="I30" s="88"/>
      <c r="J30" s="5"/>
      <c r="K30" s="88"/>
      <c r="L30" s="5"/>
      <c r="M30" s="88"/>
      <c r="N30" s="5"/>
      <c r="O30" s="88"/>
      <c r="P30" s="6"/>
    </row>
    <row r="31" spans="1:16" x14ac:dyDescent="0.25">
      <c r="A31" s="4"/>
      <c r="B31" s="5"/>
      <c r="C31" s="5"/>
      <c r="D31" s="5"/>
      <c r="E31" s="88"/>
      <c r="F31" s="5"/>
      <c r="G31" s="88"/>
      <c r="H31" s="5"/>
      <c r="I31" s="88"/>
      <c r="J31" s="5"/>
      <c r="K31" s="88"/>
      <c r="L31" s="5"/>
      <c r="M31" s="88"/>
      <c r="N31" s="5"/>
      <c r="O31" s="88"/>
      <c r="P31" s="6"/>
    </row>
    <row r="32" spans="1:16" x14ac:dyDescent="0.25">
      <c r="A32" s="4"/>
      <c r="B32" s="5"/>
      <c r="C32" s="5"/>
      <c r="D32" s="5"/>
      <c r="E32" s="88"/>
      <c r="F32" s="5"/>
      <c r="G32" s="88"/>
      <c r="H32" s="5"/>
      <c r="I32" s="88"/>
      <c r="J32" s="5"/>
      <c r="K32" s="88"/>
      <c r="L32" s="5"/>
      <c r="M32" s="88"/>
      <c r="N32" s="5"/>
      <c r="O32" s="88"/>
      <c r="P32" s="6"/>
    </row>
    <row r="33" spans="1:16" x14ac:dyDescent="0.25">
      <c r="A33" s="4"/>
      <c r="B33" s="5"/>
      <c r="C33" s="5"/>
      <c r="D33" s="5"/>
      <c r="E33" s="88"/>
      <c r="F33" s="5"/>
      <c r="G33" s="88"/>
      <c r="H33" s="5"/>
      <c r="I33" s="88"/>
      <c r="J33" s="5"/>
      <c r="K33" s="88"/>
      <c r="L33" s="5"/>
      <c r="M33" s="88"/>
      <c r="N33" s="5"/>
      <c r="O33" s="88"/>
      <c r="P33" s="6"/>
    </row>
    <row r="34" spans="1:16" ht="13.5" customHeight="1" x14ac:dyDescent="0.25">
      <c r="A34" s="4"/>
      <c r="B34" s="5"/>
      <c r="C34" s="5"/>
      <c r="D34" s="5"/>
      <c r="E34" s="88"/>
      <c r="F34" s="5"/>
      <c r="G34" s="88"/>
      <c r="H34" s="5"/>
      <c r="I34" s="88"/>
      <c r="J34" s="5"/>
      <c r="K34" s="88"/>
      <c r="L34" s="5"/>
      <c r="M34" s="88"/>
      <c r="N34" s="5"/>
      <c r="O34" s="88"/>
      <c r="P34" s="6"/>
    </row>
    <row r="35" spans="1:16" x14ac:dyDescent="0.25">
      <c r="A35" s="4"/>
      <c r="B35" s="5"/>
      <c r="C35" s="5"/>
      <c r="D35" s="5"/>
      <c r="E35" s="88"/>
      <c r="F35" s="5"/>
      <c r="G35" s="88"/>
      <c r="H35" s="5"/>
      <c r="I35" s="88"/>
      <c r="J35" s="5"/>
      <c r="K35" s="88"/>
      <c r="L35" s="5"/>
      <c r="M35" s="88"/>
      <c r="N35" s="5"/>
      <c r="O35" s="88"/>
      <c r="P35" s="6"/>
    </row>
    <row r="36" spans="1:16" x14ac:dyDescent="0.25">
      <c r="A36" s="4"/>
      <c r="B36" s="5"/>
      <c r="C36" s="5"/>
      <c r="D36" s="5"/>
      <c r="E36" s="88"/>
      <c r="F36" s="5"/>
      <c r="G36" s="88"/>
      <c r="H36" s="5"/>
      <c r="I36" s="88"/>
      <c r="J36" s="5"/>
      <c r="K36" s="88"/>
      <c r="L36" s="5"/>
      <c r="M36" s="88"/>
      <c r="N36" s="5"/>
      <c r="O36" s="88"/>
      <c r="P36" s="6"/>
    </row>
    <row r="37" spans="1:16" x14ac:dyDescent="0.25">
      <c r="A37" s="4"/>
      <c r="B37" s="5"/>
      <c r="C37" s="5"/>
      <c r="D37" s="5"/>
      <c r="E37" s="88"/>
      <c r="F37" s="5"/>
      <c r="G37" s="88"/>
      <c r="H37" s="5"/>
      <c r="I37" s="88"/>
      <c r="J37" s="5"/>
      <c r="K37" s="88"/>
      <c r="L37" s="5"/>
      <c r="M37" s="88"/>
      <c r="N37" s="5"/>
      <c r="O37" s="88"/>
      <c r="P37" s="6"/>
    </row>
    <row r="38" spans="1:16" x14ac:dyDescent="0.25">
      <c r="A38" s="4"/>
      <c r="B38" s="5"/>
      <c r="C38" s="5"/>
      <c r="D38" s="5"/>
      <c r="E38" s="88"/>
      <c r="F38" s="5"/>
      <c r="G38" s="88"/>
      <c r="H38" s="5"/>
      <c r="I38" s="88"/>
      <c r="J38" s="5"/>
      <c r="K38" s="88"/>
      <c r="L38" s="5"/>
      <c r="M38" s="88"/>
      <c r="N38" s="5"/>
      <c r="O38" s="88"/>
      <c r="P38" s="6"/>
    </row>
    <row r="39" spans="1:16" x14ac:dyDescent="0.25">
      <c r="A39" s="4"/>
      <c r="B39" s="5"/>
      <c r="C39" s="5"/>
      <c r="D39" s="5"/>
      <c r="E39" s="88"/>
      <c r="F39" s="5"/>
      <c r="G39" s="88"/>
      <c r="H39" s="5"/>
      <c r="I39" s="88"/>
      <c r="J39" s="5"/>
      <c r="K39" s="88"/>
      <c r="L39" s="5"/>
      <c r="M39" s="88"/>
      <c r="N39" s="5"/>
      <c r="O39" s="88"/>
      <c r="P39" s="6"/>
    </row>
    <row r="40" spans="1:16" x14ac:dyDescent="0.25">
      <c r="A40" s="4"/>
      <c r="B40" s="5"/>
      <c r="C40" s="5"/>
      <c r="D40" s="5"/>
      <c r="E40" s="88"/>
      <c r="F40" s="5"/>
      <c r="G40" s="88"/>
      <c r="H40" s="5"/>
      <c r="I40" s="88"/>
      <c r="J40" s="5"/>
      <c r="K40" s="88"/>
      <c r="L40" s="5"/>
      <c r="M40" s="88"/>
      <c r="N40" s="5"/>
      <c r="O40" s="88"/>
      <c r="P40" s="6"/>
    </row>
    <row r="41" spans="1:16" x14ac:dyDescent="0.25">
      <c r="A41" s="4"/>
      <c r="B41" s="5"/>
      <c r="C41" s="5"/>
      <c r="D41" s="5"/>
      <c r="E41" s="88"/>
      <c r="F41" s="5"/>
      <c r="G41" s="88"/>
      <c r="H41" s="5"/>
      <c r="I41" s="88"/>
      <c r="J41" s="5"/>
      <c r="K41" s="88"/>
      <c r="L41" s="5"/>
      <c r="M41" s="88"/>
      <c r="N41" s="5"/>
      <c r="O41" s="88"/>
      <c r="P41" s="6"/>
    </row>
    <row r="42" spans="1:16" x14ac:dyDescent="0.25">
      <c r="A42" s="4"/>
      <c r="B42" s="5"/>
      <c r="C42" s="5"/>
      <c r="D42" s="5"/>
      <c r="E42" s="88"/>
      <c r="F42" s="5"/>
      <c r="G42" s="88"/>
      <c r="H42" s="5"/>
      <c r="I42" s="88"/>
      <c r="J42" s="5"/>
      <c r="K42" s="88"/>
      <c r="L42" s="5"/>
      <c r="M42" s="88"/>
      <c r="N42" s="5"/>
      <c r="O42" s="88"/>
      <c r="P42" s="6"/>
    </row>
    <row r="43" spans="1:16" x14ac:dyDescent="0.25">
      <c r="A43" s="4"/>
      <c r="B43" s="5"/>
      <c r="C43" s="5"/>
      <c r="D43" s="5"/>
      <c r="E43" s="88"/>
      <c r="F43" s="5"/>
      <c r="G43" s="88"/>
      <c r="H43" s="5"/>
      <c r="I43" s="88"/>
      <c r="J43" s="5"/>
      <c r="K43" s="88"/>
      <c r="L43" s="5"/>
      <c r="M43" s="88"/>
      <c r="N43" s="5"/>
      <c r="O43" s="88"/>
      <c r="P43" s="6"/>
    </row>
    <row r="44" spans="1:16" x14ac:dyDescent="0.25">
      <c r="A44" s="4"/>
      <c r="B44" s="5"/>
      <c r="C44" s="5"/>
      <c r="D44" s="5"/>
      <c r="E44" s="88"/>
      <c r="F44" s="5"/>
      <c r="G44" s="88"/>
      <c r="H44" s="5"/>
      <c r="I44" s="88"/>
      <c r="J44" s="5"/>
      <c r="K44" s="88"/>
      <c r="L44" s="5"/>
      <c r="M44" s="88"/>
      <c r="N44" s="5"/>
      <c r="O44" s="88"/>
      <c r="P44" s="6"/>
    </row>
    <row r="45" spans="1:16" x14ac:dyDescent="0.25">
      <c r="A45" s="4"/>
      <c r="B45" s="5"/>
      <c r="C45" s="5"/>
      <c r="D45" s="5"/>
      <c r="E45" s="88"/>
      <c r="F45" s="5"/>
      <c r="G45" s="88"/>
      <c r="H45" s="5"/>
      <c r="I45" s="88"/>
      <c r="J45" s="5"/>
      <c r="K45" s="88"/>
      <c r="L45" s="5"/>
      <c r="M45" s="88"/>
      <c r="N45" s="5"/>
      <c r="O45" s="88"/>
      <c r="P45" s="6"/>
    </row>
    <row r="46" spans="1:16" x14ac:dyDescent="0.25">
      <c r="A46" s="4"/>
      <c r="B46" s="5"/>
      <c r="C46" s="5"/>
      <c r="D46" s="5"/>
      <c r="E46" s="88"/>
      <c r="F46" s="5"/>
      <c r="G46" s="88"/>
      <c r="H46" s="5"/>
      <c r="I46" s="88"/>
      <c r="J46" s="5"/>
      <c r="K46" s="88"/>
      <c r="L46" s="5"/>
      <c r="M46" s="88"/>
      <c r="N46" s="5"/>
      <c r="O46" s="88"/>
      <c r="P46" s="6"/>
    </row>
    <row r="47" spans="1:16" x14ac:dyDescent="0.25">
      <c r="A47" s="4"/>
      <c r="B47" s="5"/>
      <c r="C47" s="5"/>
      <c r="D47" s="5"/>
      <c r="E47" s="88"/>
      <c r="F47" s="5"/>
      <c r="G47" s="88"/>
      <c r="H47" s="5"/>
      <c r="I47" s="88"/>
      <c r="J47" s="5"/>
      <c r="K47" s="88"/>
      <c r="L47" s="5"/>
      <c r="M47" s="88"/>
      <c r="N47" s="5"/>
      <c r="O47" s="88"/>
      <c r="P47" s="6"/>
    </row>
    <row r="48" spans="1:16" x14ac:dyDescent="0.25">
      <c r="A48" s="4"/>
      <c r="B48" s="5"/>
      <c r="C48" s="5"/>
      <c r="D48" s="5"/>
      <c r="E48" s="88"/>
      <c r="F48" s="5"/>
      <c r="G48" s="88"/>
      <c r="H48" s="5"/>
      <c r="I48" s="88"/>
      <c r="J48" s="5"/>
      <c r="K48" s="88"/>
      <c r="L48" s="5"/>
      <c r="M48" s="88"/>
      <c r="N48" s="5"/>
      <c r="O48" s="88"/>
      <c r="P48" s="6"/>
    </row>
    <row r="49" spans="1:16" x14ac:dyDescent="0.25">
      <c r="A49" s="4"/>
      <c r="B49" s="5"/>
      <c r="C49" s="5"/>
      <c r="D49" s="5"/>
      <c r="E49" s="88"/>
      <c r="F49" s="5"/>
      <c r="G49" s="88"/>
      <c r="H49" s="5"/>
      <c r="I49" s="88"/>
      <c r="J49" s="5"/>
      <c r="K49" s="88"/>
      <c r="L49" s="5"/>
      <c r="M49" s="88"/>
      <c r="N49" s="5"/>
      <c r="O49" s="88"/>
      <c r="P49" s="6"/>
    </row>
    <row r="50" spans="1:16" x14ac:dyDescent="0.25">
      <c r="A50" s="4"/>
      <c r="B50" s="5"/>
      <c r="C50" s="5"/>
      <c r="D50" s="5"/>
      <c r="E50" s="88"/>
      <c r="F50" s="5"/>
      <c r="G50" s="88"/>
      <c r="H50" s="5"/>
      <c r="I50" s="88"/>
      <c r="J50" s="5"/>
      <c r="K50" s="88"/>
      <c r="L50" s="5"/>
      <c r="M50" s="88"/>
      <c r="N50" s="5"/>
      <c r="O50" s="88"/>
      <c r="P50" s="6"/>
    </row>
    <row r="51" spans="1:16" x14ac:dyDescent="0.25">
      <c r="A51" s="4"/>
      <c r="B51" s="5"/>
      <c r="C51" s="5"/>
      <c r="D51" s="5"/>
      <c r="E51" s="88"/>
      <c r="F51" s="5"/>
      <c r="G51" s="88"/>
      <c r="H51" s="5"/>
      <c r="I51" s="88"/>
      <c r="J51" s="5"/>
      <c r="K51" s="88"/>
      <c r="L51" s="5"/>
      <c r="M51" s="88"/>
      <c r="N51" s="5"/>
      <c r="O51" s="88"/>
      <c r="P51" s="6"/>
    </row>
    <row r="52" spans="1:16" x14ac:dyDescent="0.25">
      <c r="A52" s="4"/>
      <c r="B52" s="5"/>
      <c r="C52" s="5"/>
      <c r="D52" s="5"/>
      <c r="E52" s="88"/>
      <c r="F52" s="5"/>
      <c r="G52" s="88"/>
      <c r="H52" s="5"/>
      <c r="I52" s="88"/>
      <c r="J52" s="5"/>
      <c r="K52" s="88"/>
      <c r="L52" s="5"/>
      <c r="M52" s="88"/>
      <c r="N52" s="5"/>
      <c r="O52" s="88"/>
      <c r="P52" s="6"/>
    </row>
    <row r="53" spans="1:16" x14ac:dyDescent="0.25">
      <c r="A53" s="4"/>
      <c r="B53" s="5"/>
      <c r="C53" s="5"/>
      <c r="D53" s="5"/>
      <c r="E53" s="88"/>
      <c r="F53" s="5"/>
      <c r="G53" s="88"/>
      <c r="H53" s="5"/>
      <c r="I53" s="88"/>
      <c r="J53" s="5"/>
      <c r="K53" s="88"/>
      <c r="L53" s="5"/>
      <c r="M53" s="88"/>
      <c r="N53" s="5"/>
      <c r="O53" s="88"/>
      <c r="P53" s="6"/>
    </row>
    <row r="54" spans="1:16" x14ac:dyDescent="0.25">
      <c r="A54" s="4"/>
      <c r="B54" s="5"/>
      <c r="C54" s="5"/>
      <c r="D54" s="5"/>
      <c r="E54" s="88"/>
      <c r="F54" s="5"/>
      <c r="G54" s="88"/>
      <c r="H54" s="5"/>
      <c r="I54" s="88"/>
      <c r="J54" s="5"/>
      <c r="K54" s="88"/>
      <c r="L54" s="5"/>
      <c r="M54" s="88"/>
      <c r="N54" s="5"/>
      <c r="O54" s="88"/>
      <c r="P54" s="6"/>
    </row>
    <row r="55" spans="1:16" x14ac:dyDescent="0.25">
      <c r="A55" s="4"/>
      <c r="B55" s="5"/>
      <c r="C55" s="5"/>
      <c r="D55" s="5"/>
      <c r="E55" s="88"/>
      <c r="F55" s="5"/>
      <c r="G55" s="88"/>
      <c r="H55" s="5"/>
      <c r="I55" s="88"/>
      <c r="J55" s="5"/>
      <c r="K55" s="88"/>
      <c r="L55" s="5"/>
      <c r="M55" s="88"/>
      <c r="N55" s="5"/>
      <c r="O55" s="88"/>
      <c r="P55" s="6"/>
    </row>
    <row r="56" spans="1:16" x14ac:dyDescent="0.25">
      <c r="A56" s="4"/>
      <c r="B56" s="5"/>
      <c r="C56" s="5"/>
      <c r="D56" s="5"/>
      <c r="E56" s="88"/>
      <c r="F56" s="5"/>
      <c r="G56" s="88"/>
      <c r="H56" s="5"/>
      <c r="I56" s="88"/>
      <c r="J56" s="5"/>
      <c r="K56" s="88"/>
      <c r="L56" s="5"/>
      <c r="M56" s="88"/>
      <c r="N56" s="5"/>
      <c r="O56" s="88"/>
      <c r="P56" s="6"/>
    </row>
    <row r="57" spans="1:16" x14ac:dyDescent="0.25">
      <c r="A57" s="4"/>
      <c r="B57" s="5"/>
      <c r="C57" s="5"/>
      <c r="D57" s="5"/>
      <c r="E57" s="88"/>
      <c r="F57" s="5"/>
      <c r="G57" s="88"/>
      <c r="H57" s="5"/>
      <c r="I57" s="88"/>
      <c r="J57" s="5"/>
      <c r="K57" s="88"/>
      <c r="L57" s="5"/>
      <c r="M57" s="88"/>
      <c r="N57" s="5"/>
      <c r="O57" s="88"/>
      <c r="P57" s="6"/>
    </row>
    <row r="58" spans="1:16" x14ac:dyDescent="0.25">
      <c r="A58" s="4"/>
      <c r="B58" s="5"/>
      <c r="C58" s="5"/>
      <c r="D58" s="5"/>
      <c r="E58" s="88"/>
      <c r="F58" s="5"/>
      <c r="G58" s="88"/>
      <c r="H58" s="5"/>
      <c r="I58" s="88"/>
      <c r="J58" s="5"/>
      <c r="K58" s="88"/>
      <c r="L58" s="5"/>
      <c r="M58" s="88"/>
      <c r="N58" s="5"/>
      <c r="O58" s="88"/>
      <c r="P58" s="6"/>
    </row>
    <row r="59" spans="1:16" x14ac:dyDescent="0.25">
      <c r="A59" s="4"/>
      <c r="B59" s="5"/>
      <c r="C59" s="5"/>
      <c r="D59" s="5"/>
      <c r="E59" s="88"/>
      <c r="F59" s="5"/>
      <c r="G59" s="88"/>
      <c r="H59" s="5"/>
      <c r="I59" s="88"/>
      <c r="J59" s="5"/>
      <c r="K59" s="88"/>
      <c r="L59" s="5"/>
      <c r="M59" s="88"/>
      <c r="N59" s="5"/>
      <c r="O59" s="88"/>
      <c r="P59" s="6"/>
    </row>
    <row r="60" spans="1:16" x14ac:dyDescent="0.25">
      <c r="A60" s="4"/>
      <c r="B60" s="5"/>
      <c r="C60" s="5"/>
      <c r="D60" s="5"/>
      <c r="E60" s="88"/>
      <c r="F60" s="5"/>
      <c r="G60" s="88"/>
      <c r="H60" s="5"/>
      <c r="I60" s="88"/>
      <c r="J60" s="5"/>
      <c r="K60" s="88"/>
      <c r="L60" s="5"/>
      <c r="M60" s="88"/>
      <c r="N60" s="5"/>
      <c r="O60" s="88"/>
      <c r="P60" s="6"/>
    </row>
    <row r="61" spans="1:16" x14ac:dyDescent="0.25">
      <c r="A61" s="4"/>
      <c r="B61" s="5"/>
      <c r="C61" s="5"/>
      <c r="D61" s="5"/>
      <c r="E61" s="88"/>
      <c r="F61" s="5"/>
      <c r="G61" s="88"/>
      <c r="H61" s="5"/>
      <c r="I61" s="88"/>
      <c r="J61" s="5"/>
      <c r="K61" s="88"/>
      <c r="L61" s="5"/>
      <c r="M61" s="88"/>
      <c r="N61" s="5"/>
      <c r="O61" s="88"/>
      <c r="P61" s="6"/>
    </row>
    <row r="62" spans="1:16" x14ac:dyDescent="0.25">
      <c r="A62" s="4"/>
      <c r="B62" s="5"/>
      <c r="C62" s="5"/>
      <c r="D62" s="5"/>
      <c r="E62" s="88"/>
      <c r="F62" s="5"/>
      <c r="G62" s="88"/>
      <c r="H62" s="5"/>
      <c r="I62" s="88"/>
      <c r="J62" s="5"/>
      <c r="K62" s="88"/>
      <c r="L62" s="5"/>
      <c r="M62" s="88"/>
      <c r="N62" s="5"/>
      <c r="O62" s="88"/>
      <c r="P62" s="6"/>
    </row>
    <row r="63" spans="1:16" ht="15.75" thickBot="1" x14ac:dyDescent="0.3">
      <c r="A63" s="7"/>
      <c r="B63" s="8"/>
      <c r="C63" s="8"/>
      <c r="D63" s="8"/>
      <c r="E63" s="152"/>
      <c r="F63" s="8"/>
      <c r="G63" s="152"/>
      <c r="H63" s="8"/>
      <c r="I63" s="152"/>
      <c r="J63" s="8"/>
      <c r="K63" s="152"/>
      <c r="L63" s="8"/>
      <c r="M63" s="152"/>
      <c r="N63" s="8"/>
      <c r="O63" s="152"/>
      <c r="P63" s="9"/>
    </row>
  </sheetData>
  <mergeCells count="21">
    <mergeCell ref="B9:C9"/>
    <mergeCell ref="B4:C4"/>
    <mergeCell ref="B5:C5"/>
    <mergeCell ref="B6:C6"/>
    <mergeCell ref="B7:C7"/>
    <mergeCell ref="B8:C8"/>
    <mergeCell ref="B10:C10"/>
    <mergeCell ref="B11:C11"/>
    <mergeCell ref="B16:C16"/>
    <mergeCell ref="B15:C15"/>
    <mergeCell ref="B14:C14"/>
    <mergeCell ref="B13:C13"/>
    <mergeCell ref="B12:C12"/>
    <mergeCell ref="B17:C17"/>
    <mergeCell ref="B24:C24"/>
    <mergeCell ref="B23:C23"/>
    <mergeCell ref="B22:C22"/>
    <mergeCell ref="B21:C21"/>
    <mergeCell ref="B20:C20"/>
    <mergeCell ref="B19:C19"/>
    <mergeCell ref="B18:C18"/>
  </mergeCells>
  <pageMargins left="0.7" right="0.7" top="0.75" bottom="0.75" header="0.3" footer="0.3"/>
  <pageSetup paperSize="9" scale="61" fitToHeight="0" orientation="portrait" horizontalDpi="0" verticalDpi="0" r:id="rId1"/>
  <ignoredErrors>
    <ignoredError sqref="N12:N15 N18:N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Choice+ Patient Data</vt:lpstr>
      <vt:lpstr>Patient Experience Feedback</vt:lpstr>
      <vt:lpstr>PNSI Patient Feedback</vt:lpstr>
    </vt:vector>
  </TitlesOfParts>
  <Company>NHS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brobuild-dev</cp:lastModifiedBy>
  <cp:lastPrinted>2018-01-12T16:00:31Z</cp:lastPrinted>
  <dcterms:created xsi:type="dcterms:W3CDTF">2018-01-11T09:41:56Z</dcterms:created>
  <dcterms:modified xsi:type="dcterms:W3CDTF">2018-01-16T15:28:14Z</dcterms:modified>
</cp:coreProperties>
</file>